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lstomgroup-my.sharepoint.com/personal/andreas_eckemark_alstomgroup_com/Documents/5 - MX5RC/MX-5 Racing Club - 2026/Sprint Cup/"/>
    </mc:Choice>
  </mc:AlternateContent>
  <xr:revisionPtr revIDLastSave="0" documentId="8_{A2422EF5-CDEF-4D78-B263-070AF3A8C9EA}" xr6:coauthVersionLast="47" xr6:coauthVersionMax="47" xr10:uidLastSave="{00000000-0000-0000-0000-000000000000}"/>
  <bookViews>
    <workbookView xWindow="2508" yWindow="2508" windowWidth="30960" windowHeight="12060" tabRatio="840" xr2:uid="{D15F5837-D193-4F6D-8A79-7318AA26D19A}"/>
  </bookViews>
  <sheets>
    <sheet name="Poängsammanställning" sheetId="3" r:id="rId1"/>
    <sheet name="Sprintcup Lunda Maj" sheetId="14" r:id="rId2"/>
    <sheet name="Sprintcup Sala" sheetId="12" r:id="rId3"/>
    <sheet name="Poängräkning" sheetId="13" r:id="rId4"/>
    <sheet name="Gröndal 22 maj" sheetId="8" state="hidden" r:id="rId5"/>
    <sheet name="Malmby 13 juni" sheetId="9" state="hidden" r:id="rId6"/>
  </sheets>
  <definedNames>
    <definedName name="_xlnm.Print_Area" localSheetId="4">'Gröndal 22 maj'!$A$1:$M$32</definedName>
    <definedName name="_xlnm.Print_Area" localSheetId="5">'Malmby 13 juni'!$A$1:$L$22</definedName>
    <definedName name="_xlnm.Print_Area" localSheetId="0">Poängsammanställning!$B$1:$F$20</definedName>
    <definedName name="_xlnm.Print_Area" localSheetId="1">'Sprintcup Lunda Maj'!$A$1:$M$20</definedName>
    <definedName name="_xlnm.Print_Area" localSheetId="2">'Sprintcup Sala'!$A$1:$O$16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7" i="14" l="1"/>
  <c r="O17" i="14"/>
  <c r="N17" i="14"/>
  <c r="Q17" i="14"/>
  <c r="P16" i="14"/>
  <c r="O16" i="14"/>
  <c r="N16" i="14"/>
  <c r="C16" i="14"/>
  <c r="P15" i="14"/>
  <c r="O15" i="14"/>
  <c r="N15" i="14"/>
  <c r="R15" i="14"/>
  <c r="P14" i="14"/>
  <c r="O14" i="14"/>
  <c r="N14" i="14"/>
  <c r="P13" i="14"/>
  <c r="O13" i="14"/>
  <c r="N13" i="14"/>
  <c r="P12" i="14"/>
  <c r="O12" i="14"/>
  <c r="N12" i="14"/>
  <c r="R12" i="14"/>
  <c r="P11" i="14"/>
  <c r="O11" i="14"/>
  <c r="N11" i="14"/>
  <c r="P10" i="14"/>
  <c r="O10" i="14"/>
  <c r="N10" i="14"/>
  <c r="R10" i="14"/>
  <c r="P9" i="14"/>
  <c r="O9" i="14"/>
  <c r="N9" i="14"/>
  <c r="P8" i="14"/>
  <c r="O8" i="14"/>
  <c r="N8" i="14"/>
  <c r="R8" i="14"/>
  <c r="P7" i="14"/>
  <c r="O7" i="14"/>
  <c r="N7" i="14"/>
  <c r="R7" i="14"/>
  <c r="P6" i="14"/>
  <c r="O6" i="14"/>
  <c r="N6" i="14"/>
  <c r="R6" i="14"/>
  <c r="P5" i="14"/>
  <c r="O5" i="14"/>
  <c r="N5" i="14"/>
  <c r="Q5" i="14"/>
  <c r="S16" i="12"/>
  <c r="R16" i="12"/>
  <c r="Q16" i="12"/>
  <c r="P16" i="12"/>
  <c r="T16" i="12"/>
  <c r="U16" i="12"/>
  <c r="S15" i="12"/>
  <c r="R15" i="12"/>
  <c r="Q15" i="12"/>
  <c r="P15" i="12"/>
  <c r="T15" i="12"/>
  <c r="S14" i="12"/>
  <c r="R14" i="12"/>
  <c r="Q14" i="12"/>
  <c r="P14" i="12"/>
  <c r="T14" i="12"/>
  <c r="S13" i="12"/>
  <c r="R13" i="12"/>
  <c r="Q13" i="12"/>
  <c r="P13" i="12"/>
  <c r="S12" i="12"/>
  <c r="R12" i="12"/>
  <c r="Q12" i="12"/>
  <c r="P12" i="12"/>
  <c r="T12" i="12"/>
  <c r="S11" i="12"/>
  <c r="R11" i="12"/>
  <c r="Q11" i="12"/>
  <c r="P11" i="12"/>
  <c r="T11" i="12"/>
  <c r="T10" i="12"/>
  <c r="S10" i="12"/>
  <c r="U10" i="12"/>
  <c r="C10" i="12"/>
  <c r="R10" i="12"/>
  <c r="Q10" i="12"/>
  <c r="P10" i="12"/>
  <c r="S9" i="12"/>
  <c r="R9" i="12"/>
  <c r="Q9" i="12"/>
  <c r="P9" i="12"/>
  <c r="T9" i="12"/>
  <c r="S8" i="12"/>
  <c r="R8" i="12"/>
  <c r="Q8" i="12"/>
  <c r="P8" i="12"/>
  <c r="T8" i="12"/>
  <c r="C8" i="12"/>
  <c r="S7" i="12"/>
  <c r="U7" i="12"/>
  <c r="R7" i="12"/>
  <c r="Q7" i="12"/>
  <c r="P7" i="12"/>
  <c r="T7" i="12"/>
  <c r="S6" i="12"/>
  <c r="R6" i="12"/>
  <c r="Q6" i="12"/>
  <c r="P6" i="12"/>
  <c r="T6" i="12"/>
  <c r="S5" i="12"/>
  <c r="R5" i="12"/>
  <c r="Q5" i="12"/>
  <c r="P5" i="12"/>
  <c r="T5" i="12"/>
  <c r="D10" i="9"/>
  <c r="D9" i="9"/>
  <c r="D13" i="9"/>
  <c r="M10" i="9"/>
  <c r="Q10" i="9"/>
  <c r="P10" i="9"/>
  <c r="N10" i="9"/>
  <c r="O10" i="9"/>
  <c r="M7" i="9"/>
  <c r="N7" i="9"/>
  <c r="O7" i="9"/>
  <c r="P7" i="9"/>
  <c r="N11" i="9"/>
  <c r="P11" i="9"/>
  <c r="O11" i="9"/>
  <c r="M11" i="9"/>
  <c r="N5" i="9"/>
  <c r="O5" i="9"/>
  <c r="M5" i="9"/>
  <c r="M9" i="9"/>
  <c r="N9" i="9"/>
  <c r="O9" i="9"/>
  <c r="N8" i="9"/>
  <c r="P8" i="9"/>
  <c r="D8" i="9"/>
  <c r="O8" i="9"/>
  <c r="M8" i="9"/>
  <c r="Q8" i="9"/>
  <c r="N14" i="9"/>
  <c r="O14" i="9"/>
  <c r="M14" i="9"/>
  <c r="P14" i="9"/>
  <c r="N6" i="9"/>
  <c r="O6" i="9"/>
  <c r="P6" i="9"/>
  <c r="M6" i="9"/>
  <c r="N12" i="9"/>
  <c r="O12" i="9"/>
  <c r="M12" i="9"/>
  <c r="M13" i="9"/>
  <c r="N13" i="9"/>
  <c r="P13" i="9"/>
  <c r="O13" i="9"/>
  <c r="D15" i="9"/>
  <c r="M15" i="9"/>
  <c r="Q15" i="9"/>
  <c r="P15" i="9"/>
  <c r="N15" i="9"/>
  <c r="O15" i="9"/>
  <c r="D16" i="9"/>
  <c r="M16" i="9"/>
  <c r="N16" i="9"/>
  <c r="O16" i="9"/>
  <c r="D17" i="9"/>
  <c r="M17" i="9"/>
  <c r="N17" i="9"/>
  <c r="Q17" i="9"/>
  <c r="O17" i="9"/>
  <c r="D18" i="9"/>
  <c r="M18" i="9"/>
  <c r="N18" i="9"/>
  <c r="Q18" i="9"/>
  <c r="O18" i="9"/>
  <c r="D19" i="9"/>
  <c r="M19" i="9"/>
  <c r="N19" i="9"/>
  <c r="P19" i="9"/>
  <c r="O19" i="9"/>
  <c r="D20" i="9"/>
  <c r="M20" i="9"/>
  <c r="P20" i="9"/>
  <c r="Q20" i="9"/>
  <c r="N20" i="9"/>
  <c r="O20" i="9"/>
  <c r="N8" i="8"/>
  <c r="R8" i="8"/>
  <c r="O8" i="8"/>
  <c r="P8" i="8"/>
  <c r="N5" i="8"/>
  <c r="R5" i="8"/>
  <c r="E5" i="8"/>
  <c r="O5" i="8"/>
  <c r="P5" i="8"/>
  <c r="N7" i="8"/>
  <c r="R7" i="8"/>
  <c r="O7" i="8"/>
  <c r="P7" i="8"/>
  <c r="N6" i="8"/>
  <c r="O6" i="8"/>
  <c r="Q6" i="8"/>
  <c r="P6" i="8"/>
  <c r="E9" i="8"/>
  <c r="E8" i="8"/>
  <c r="N9" i="8"/>
  <c r="O9" i="8"/>
  <c r="P9" i="8"/>
  <c r="E7" i="8"/>
  <c r="N21" i="8"/>
  <c r="O21" i="8"/>
  <c r="R21" i="8"/>
  <c r="P21" i="8"/>
  <c r="E21" i="8"/>
  <c r="N16" i="8"/>
  <c r="Q16" i="8"/>
  <c r="R16" i="8"/>
  <c r="O16" i="8"/>
  <c r="P16" i="8"/>
  <c r="N14" i="8"/>
  <c r="O14" i="8"/>
  <c r="P14" i="8"/>
  <c r="N25" i="8"/>
  <c r="O25" i="8"/>
  <c r="P25" i="8"/>
  <c r="Q25" i="8"/>
  <c r="N26" i="8"/>
  <c r="O26" i="8"/>
  <c r="P26" i="8"/>
  <c r="N27" i="8"/>
  <c r="R27" i="8"/>
  <c r="O27" i="8"/>
  <c r="P27" i="8"/>
  <c r="N24" i="8"/>
  <c r="O24" i="8"/>
  <c r="P24" i="8"/>
  <c r="N28" i="8"/>
  <c r="O28" i="8"/>
  <c r="P28" i="8"/>
  <c r="N29" i="8"/>
  <c r="Q29" i="8"/>
  <c r="O29" i="8"/>
  <c r="P29" i="8"/>
  <c r="O10" i="8"/>
  <c r="Q10" i="8"/>
  <c r="E10" i="8"/>
  <c r="N10" i="8"/>
  <c r="P10" i="8"/>
  <c r="N20" i="8"/>
  <c r="R20" i="8"/>
  <c r="Q20" i="8"/>
  <c r="O20" i="8"/>
  <c r="P20" i="8"/>
  <c r="O19" i="8"/>
  <c r="R19" i="8"/>
  <c r="N19" i="8"/>
  <c r="P19" i="8"/>
  <c r="N11" i="8"/>
  <c r="O11" i="8"/>
  <c r="P11" i="8"/>
  <c r="O17" i="8"/>
  <c r="Q17" i="8"/>
  <c r="N17" i="8"/>
  <c r="R17" i="8"/>
  <c r="E17" i="8"/>
  <c r="P17" i="8"/>
  <c r="N13" i="8"/>
  <c r="O13" i="8"/>
  <c r="P13" i="8"/>
  <c r="O18" i="8"/>
  <c r="P18" i="8"/>
  <c r="N18" i="8"/>
  <c r="R18" i="8"/>
  <c r="Q18" i="8"/>
  <c r="E18" i="8"/>
  <c r="N12" i="8"/>
  <c r="O12" i="8"/>
  <c r="P12" i="8"/>
  <c r="Q12" i="8"/>
  <c r="E12" i="8"/>
  <c r="O15" i="8"/>
  <c r="N15" i="8"/>
  <c r="P15" i="8"/>
  <c r="N22" i="8"/>
  <c r="O22" i="8"/>
  <c r="P22" i="8"/>
  <c r="E23" i="8"/>
  <c r="N23" i="8"/>
  <c r="Q23" i="8"/>
  <c r="O23" i="8"/>
  <c r="R23" i="8"/>
  <c r="P23" i="8"/>
  <c r="N30" i="8"/>
  <c r="R30" i="8"/>
  <c r="O30" i="8"/>
  <c r="P30" i="8"/>
  <c r="Q7" i="8"/>
  <c r="Q5" i="9"/>
  <c r="Q8" i="8"/>
  <c r="Q5" i="8"/>
  <c r="R11" i="8"/>
  <c r="Q11" i="8"/>
  <c r="E11" i="8"/>
  <c r="Q11" i="9"/>
  <c r="R10" i="8"/>
  <c r="Q13" i="9"/>
  <c r="Q19" i="9"/>
  <c r="Q14" i="9"/>
  <c r="E16" i="8"/>
  <c r="R12" i="8"/>
  <c r="Q19" i="8"/>
  <c r="E20" i="8"/>
  <c r="Q27" i="8"/>
  <c r="D6" i="9"/>
  <c r="R26" i="8"/>
  <c r="Q26" i="8"/>
  <c r="R6" i="8"/>
  <c r="E6" i="8"/>
  <c r="P16" i="9"/>
  <c r="Q16" i="9"/>
  <c r="Q9" i="9"/>
  <c r="P9" i="9"/>
  <c r="E19" i="8"/>
  <c r="R25" i="8"/>
  <c r="R29" i="8"/>
  <c r="P18" i="9"/>
  <c r="P17" i="9"/>
  <c r="R15" i="8"/>
  <c r="Q15" i="8"/>
  <c r="R13" i="8"/>
  <c r="Q13" i="8"/>
  <c r="E13" i="8"/>
  <c r="R24" i="8"/>
  <c r="Q14" i="8"/>
  <c r="E14" i="8"/>
  <c r="R14" i="8"/>
  <c r="Q21" i="8"/>
  <c r="Q9" i="8"/>
  <c r="R9" i="8"/>
  <c r="Q12" i="9"/>
  <c r="P12" i="9"/>
  <c r="D12" i="9"/>
  <c r="D14" i="9"/>
  <c r="P5" i="9"/>
  <c r="D5" i="9"/>
  <c r="Q24" i="8"/>
  <c r="Q30" i="8"/>
  <c r="R22" i="8"/>
  <c r="Q22" i="8"/>
  <c r="Q28" i="8"/>
  <c r="R28" i="8"/>
  <c r="Q6" i="9"/>
  <c r="D11" i="9"/>
  <c r="Q7" i="9"/>
  <c r="D7" i="9"/>
  <c r="E24" i="8"/>
  <c r="E15" i="8"/>
  <c r="U14" i="12"/>
  <c r="U12" i="12"/>
  <c r="C12" i="12"/>
  <c r="U6" i="12"/>
  <c r="C6" i="12"/>
  <c r="T13" i="12"/>
  <c r="U13" i="12"/>
  <c r="C13" i="12"/>
  <c r="U11" i="12"/>
  <c r="C11" i="12"/>
  <c r="C14" i="12"/>
  <c r="U5" i="12"/>
  <c r="C5" i="12"/>
  <c r="U8" i="12"/>
  <c r="U15" i="12"/>
  <c r="U9" i="12"/>
  <c r="C9" i="12"/>
  <c r="C7" i="12"/>
  <c r="Q9" i="14"/>
  <c r="Q16" i="14"/>
  <c r="Q6" i="14"/>
  <c r="C6" i="14"/>
  <c r="R14" i="14"/>
  <c r="R13" i="14"/>
  <c r="R11" i="14"/>
  <c r="R9" i="14"/>
  <c r="C9" i="14"/>
  <c r="R17" i="14"/>
  <c r="C17" i="14"/>
  <c r="Q10" i="14"/>
  <c r="C10" i="14"/>
  <c r="Q15" i="14"/>
  <c r="C15" i="14"/>
  <c r="R16" i="14"/>
  <c r="Q8" i="14"/>
  <c r="C8" i="14"/>
  <c r="Q13" i="14"/>
  <c r="C13" i="14"/>
  <c r="R5" i="14"/>
  <c r="C5" i="14"/>
  <c r="Q11" i="14"/>
  <c r="Q14" i="14"/>
  <c r="Q7" i="14"/>
  <c r="C7" i="14"/>
  <c r="Q12" i="14"/>
  <c r="C14" i="14"/>
</calcChain>
</file>

<file path=xl/sharedStrings.xml><?xml version="1.0" encoding="utf-8"?>
<sst xmlns="http://schemas.openxmlformats.org/spreadsheetml/2006/main" count="252" uniqueCount="110">
  <si>
    <t>Förare</t>
  </si>
  <si>
    <t>Tider</t>
  </si>
  <si>
    <t>Summa</t>
  </si>
  <si>
    <t>Race 1</t>
  </si>
  <si>
    <t>Race 2</t>
  </si>
  <si>
    <t>Race 3</t>
  </si>
  <si>
    <t>Tid</t>
  </si>
  <si>
    <t>Koner 1</t>
  </si>
  <si>
    <t>Koner 2</t>
  </si>
  <si>
    <t>Koner 3</t>
  </si>
  <si>
    <t>R-däck</t>
  </si>
  <si>
    <t>Poäng</t>
  </si>
  <si>
    <t>Gat-däck</t>
  </si>
  <si>
    <t>Start nr</t>
  </si>
  <si>
    <t>Lägast totaltiden som ger resultat-ranking beräknas enligt: 
   Bästa tid + Näst bästa tid. 
Tidstillägg har gjorts med 3 sek per rubbad kona.
Poäng per klass: 10, 8, 6, 4, 3, 2, 1</t>
  </si>
  <si>
    <t>Beräkningsdata</t>
  </si>
  <si>
    <t>Race1</t>
  </si>
  <si>
    <t>Race2</t>
  </si>
  <si>
    <t>Race3</t>
  </si>
  <si>
    <t>Min1</t>
  </si>
  <si>
    <t>Min2</t>
  </si>
  <si>
    <t>Bil 
(reg-nummer)</t>
  </si>
  <si>
    <t>Jimmy Visshed</t>
  </si>
  <si>
    <t>Niklas Boberg</t>
  </si>
  <si>
    <t>Victor Bagge</t>
  </si>
  <si>
    <t>Björn Linden</t>
  </si>
  <si>
    <t>Richard Emanuelsson</t>
  </si>
  <si>
    <t>Henrik Myhrberg</t>
  </si>
  <si>
    <t>X</t>
  </si>
  <si>
    <t>Resultat från MX-5 Sprint Cup - Malmby 2010-05-23</t>
  </si>
  <si>
    <t>Andreas Karlsson</t>
  </si>
  <si>
    <t>Linus Ahlberg</t>
  </si>
  <si>
    <t>Magnus Nilsson</t>
  </si>
  <si>
    <t>Jan Bergman-Bengtsson</t>
  </si>
  <si>
    <t>Jan-Olov Hjortsberg</t>
  </si>
  <si>
    <t>Karl Huss</t>
  </si>
  <si>
    <t>Jan Stalfelt</t>
  </si>
  <si>
    <t>Rolf Löbu</t>
  </si>
  <si>
    <t>Hans Hjerten</t>
  </si>
  <si>
    <t>Stefan Hemström</t>
  </si>
  <si>
    <t>Hans-Göran Ericsson</t>
  </si>
  <si>
    <t>FMT250</t>
  </si>
  <si>
    <t>XZS258</t>
  </si>
  <si>
    <t>AWX115</t>
  </si>
  <si>
    <t>WBK836</t>
  </si>
  <si>
    <t>RLD194</t>
  </si>
  <si>
    <t>BPX562</t>
  </si>
  <si>
    <t>DER191</t>
  </si>
  <si>
    <t>BTX119</t>
  </si>
  <si>
    <t>SGN439</t>
  </si>
  <si>
    <t>AOC372</t>
  </si>
  <si>
    <t>XJM-505</t>
  </si>
  <si>
    <t>WDY684</t>
  </si>
  <si>
    <t>RJT414</t>
  </si>
  <si>
    <t>PMC978</t>
  </si>
  <si>
    <t>UPL924</t>
  </si>
  <si>
    <t>PKO606</t>
  </si>
  <si>
    <t>BLH427</t>
  </si>
  <si>
    <t>RMX580</t>
  </si>
  <si>
    <t>Peter Nilsson (Nissan)</t>
  </si>
  <si>
    <t>Karin Visshed (Mitsu.)</t>
  </si>
  <si>
    <t>UNN246</t>
  </si>
  <si>
    <t>Richard E</t>
  </si>
  <si>
    <t>Resultat från MX-5 Sprint Cup - Malmby 2010-06-13</t>
  </si>
  <si>
    <t>DZS482</t>
  </si>
  <si>
    <t>Andreas Serrander</t>
  </si>
  <si>
    <t>FLX281</t>
  </si>
  <si>
    <t>Tobias Nyström</t>
  </si>
  <si>
    <t>Placering</t>
  </si>
  <si>
    <t>Lägst totaltiden som ger resultat-ranking beräknas enligt: 
   Bästa tid + Näst bästa tid. 
Tidstillägg har gjorts med 3 sek per rubbad kona.</t>
  </si>
  <si>
    <t>3+2</t>
  </si>
  <si>
    <t>5+2</t>
  </si>
  <si>
    <t>2+2</t>
  </si>
  <si>
    <t>Robert Bedö</t>
  </si>
  <si>
    <t>Max Tahvanainen</t>
  </si>
  <si>
    <t>Janne Stalfelt</t>
  </si>
  <si>
    <t>10+2</t>
  </si>
  <si>
    <t>6+2</t>
  </si>
  <si>
    <t>7+2</t>
  </si>
  <si>
    <t>4+2</t>
  </si>
  <si>
    <t>Håkan Asp</t>
  </si>
  <si>
    <t>Claes Wikdahl</t>
  </si>
  <si>
    <t>Mats Lundin</t>
  </si>
  <si>
    <t>Madeleine Björnberg</t>
  </si>
  <si>
    <t>Fredrik Wedelstam</t>
  </si>
  <si>
    <t>Per Kjellgren</t>
  </si>
  <si>
    <t>Sala 23/5</t>
  </si>
  <si>
    <t>Deltävlingar 2026</t>
  </si>
  <si>
    <t>Lunda 31/5</t>
  </si>
  <si>
    <t>Niklas Malmberg</t>
  </si>
  <si>
    <t>Lunda 6/9</t>
  </si>
  <si>
    <t>Resultat från MX-5 Sprint Cup Salabanan -  2026-05-23</t>
  </si>
  <si>
    <t>Race 4</t>
  </si>
  <si>
    <t>Koner 4</t>
  </si>
  <si>
    <t>Race4</t>
  </si>
  <si>
    <t>Avåkning</t>
  </si>
  <si>
    <t>Treadwear upp till och med 240 = r-däck, 241 och högre = gat-däck</t>
  </si>
  <si>
    <t>Poängsammanställning MX-5 Sprint Cup 2026 - Klass: R-däck</t>
  </si>
  <si>
    <t>Poängsammanställning MX-5 Sprint Cup 2026 - Klass: Gat-däck</t>
  </si>
  <si>
    <t>8+2</t>
  </si>
  <si>
    <t>Eric Fogelberg</t>
  </si>
  <si>
    <t>Peer Törngren</t>
  </si>
  <si>
    <t>Urban Sjögren</t>
  </si>
  <si>
    <t>Resultat från MX-5 Sprint Cup Lunda -  2026-05-31</t>
  </si>
  <si>
    <t>Kangwook Yu (Honda)</t>
  </si>
  <si>
    <t>Fredrik Engzell (Seven)</t>
  </si>
  <si>
    <t>Sören Aronsson (Seven)</t>
  </si>
  <si>
    <t>Daniel Lindström (Audi)</t>
  </si>
  <si>
    <t>Måns Lindström (Audi)</t>
  </si>
  <si>
    <t>Treatwear upp till och med 240 = r-däck, 241 och högre = gat-däck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</si>
</sst>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0.000"/>
  </numFmts>
  <fonts count="26" x14ac:knownFonts="1">
    <font>
      <sz val="10"/>
      <name val="Arial"/>
    </font>
    <font>
      <sz val="8"/>
      <name val="Arial"/>
      <family val="2"/>
    </font>
    <font>
      <sz val="12"/>
      <name val="Times New Roman"/>
      <family val="1"/>
    </font>
    <font>
      <b/>
      <sz val="10"/>
      <name val="Arial"/>
      <family val="2"/>
    </font>
    <font>
      <sz val="11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26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0"/>
      <name val="Times New Roman"/>
      <family val="1"/>
    </font>
    <font>
      <i/>
      <sz val="10"/>
      <name val="Arial"/>
      <family val="2"/>
    </font>
    <font>
      <sz val="11"/>
      <name val="Arial"/>
      <family val="2"/>
    </font>
    <font>
      <sz val="1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2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7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3" borderId="0" applyNumberFormat="0" applyBorder="0" applyAlignment="0" applyProtection="0"/>
    <xf numFmtId="0" fontId="13" fillId="21" borderId="1" applyNumberFormat="0" applyAlignment="0" applyProtection="0"/>
    <xf numFmtId="0" fontId="14" fillId="0" borderId="0" applyNumberFormat="0" applyFill="0" applyBorder="0" applyAlignment="0" applyProtection="0"/>
    <xf numFmtId="0" fontId="15" fillId="0" borderId="2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5" applyNumberFormat="0" applyFill="0" applyAlignment="0" applyProtection="0"/>
    <xf numFmtId="0" fontId="19" fillId="22" borderId="0" applyNumberFormat="0" applyBorder="0" applyAlignment="0" applyProtection="0"/>
    <xf numFmtId="0" fontId="25" fillId="0" borderId="0"/>
    <xf numFmtId="0" fontId="20" fillId="20" borderId="6" applyNumberFormat="0" applyAlignment="0" applyProtection="0"/>
    <xf numFmtId="0" fontId="21" fillId="0" borderId="0" applyNumberFormat="0" applyFill="0" applyBorder="0" applyAlignment="0" applyProtection="0"/>
  </cellStyleXfs>
  <cellXfs count="89">
    <xf numFmtId="0" fontId="0" fillId="0" borderId="0" xfId="0"/>
    <xf numFmtId="0" fontId="3" fillId="23" borderId="7" xfId="0" applyFont="1" applyFill="1" applyBorder="1" applyAlignment="1">
      <alignment horizontal="center"/>
    </xf>
    <xf numFmtId="0" fontId="2" fillId="0" borderId="0" xfId="0" applyFont="1" applyBorder="1" applyAlignment="1">
      <alignment vertical="top" wrapText="1"/>
    </xf>
    <xf numFmtId="0" fontId="5" fillId="0" borderId="0" xfId="0" applyFont="1" applyFill="1" applyBorder="1" applyAlignment="1">
      <alignment horizontal="right"/>
    </xf>
    <xf numFmtId="0" fontId="2" fillId="0" borderId="0" xfId="0" applyFont="1" applyFill="1" applyBorder="1"/>
    <xf numFmtId="0" fontId="2" fillId="0" borderId="8" xfId="0" applyFont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7" fillId="0" borderId="0" xfId="0" applyFont="1"/>
    <xf numFmtId="0" fontId="2" fillId="0" borderId="0" xfId="0" applyFont="1" applyBorder="1" applyAlignment="1">
      <alignment wrapTex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9" fillId="0" borderId="0" xfId="0" applyFont="1"/>
    <xf numFmtId="0" fontId="0" fillId="0" borderId="8" xfId="0" applyBorder="1"/>
    <xf numFmtId="0" fontId="6" fillId="23" borderId="8" xfId="0" applyFont="1" applyFill="1" applyBorder="1" applyAlignment="1">
      <alignment horizontal="center" vertical="top" wrapText="1"/>
    </xf>
    <xf numFmtId="0" fontId="4" fillId="24" borderId="9" xfId="0" applyFont="1" applyFill="1" applyBorder="1" applyAlignment="1">
      <alignment horizontal="center" vertical="top" wrapText="1"/>
    </xf>
    <xf numFmtId="0" fontId="4" fillId="24" borderId="10" xfId="0" applyFont="1" applyFill="1" applyBorder="1" applyAlignment="1">
      <alignment horizontal="center" vertical="top" wrapText="1"/>
    </xf>
    <xf numFmtId="0" fontId="4" fillId="23" borderId="9" xfId="0" applyFont="1" applyFill="1" applyBorder="1" applyAlignment="1">
      <alignment horizontal="center" vertical="top" wrapText="1"/>
    </xf>
    <xf numFmtId="0" fontId="4" fillId="23" borderId="11" xfId="0" applyFont="1" applyFill="1" applyBorder="1" applyAlignment="1">
      <alignment horizontal="center" vertical="top" wrapText="1"/>
    </xf>
    <xf numFmtId="0" fontId="4" fillId="25" borderId="9" xfId="0" applyFont="1" applyFill="1" applyBorder="1" applyAlignment="1">
      <alignment horizontal="center" vertical="top" wrapText="1"/>
    </xf>
    <xf numFmtId="0" fontId="4" fillId="25" borderId="11" xfId="0" applyFont="1" applyFill="1" applyBorder="1" applyAlignment="1">
      <alignment horizontal="center" vertical="top" wrapText="1"/>
    </xf>
    <xf numFmtId="0" fontId="22" fillId="26" borderId="0" xfId="0" applyFont="1" applyFill="1" applyBorder="1" applyAlignment="1">
      <alignment horizontal="center" vertical="top" wrapText="1"/>
    </xf>
    <xf numFmtId="0" fontId="8" fillId="0" borderId="12" xfId="0" applyFont="1" applyBorder="1"/>
    <xf numFmtId="0" fontId="8" fillId="0" borderId="13" xfId="0" applyFont="1" applyBorder="1" applyAlignment="1">
      <alignment horizontal="center"/>
    </xf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2" fillId="24" borderId="12" xfId="0" applyFont="1" applyFill="1" applyBorder="1" applyAlignment="1">
      <alignment horizontal="center" vertical="top" wrapText="1"/>
    </xf>
    <xf numFmtId="0" fontId="2" fillId="24" borderId="14" xfId="0" applyFont="1" applyFill="1" applyBorder="1" applyAlignment="1">
      <alignment horizontal="center" vertical="top" wrapText="1"/>
    </xf>
    <xf numFmtId="0" fontId="2" fillId="23" borderId="12" xfId="0" applyFont="1" applyFill="1" applyBorder="1" applyAlignment="1">
      <alignment horizontal="center" vertical="top" wrapText="1"/>
    </xf>
    <xf numFmtId="0" fontId="2" fillId="23" borderId="15" xfId="0" applyFont="1" applyFill="1" applyBorder="1" applyAlignment="1">
      <alignment horizontal="center" vertical="top" wrapText="1"/>
    </xf>
    <xf numFmtId="0" fontId="2" fillId="25" borderId="12" xfId="0" applyFont="1" applyFill="1" applyBorder="1" applyAlignment="1">
      <alignment horizontal="center" vertical="top" wrapText="1"/>
    </xf>
    <xf numFmtId="0" fontId="2" fillId="25" borderId="15" xfId="0" applyFont="1" applyFill="1" applyBorder="1" applyAlignment="1">
      <alignment horizontal="center" vertical="top" wrapText="1"/>
    </xf>
    <xf numFmtId="0" fontId="23" fillId="26" borderId="0" xfId="0" applyFont="1" applyFill="1"/>
    <xf numFmtId="0" fontId="5" fillId="0" borderId="0" xfId="0" applyFont="1" applyBorder="1" applyAlignment="1">
      <alignment horizontal="left" wrapText="1"/>
    </xf>
    <xf numFmtId="0" fontId="5" fillId="0" borderId="8" xfId="0" applyFont="1" applyBorder="1" applyAlignment="1">
      <alignment horizontal="center" vertical="top" wrapText="1"/>
    </xf>
    <xf numFmtId="2" fontId="6" fillId="23" borderId="8" xfId="0" applyNumberFormat="1" applyFont="1" applyFill="1" applyBorder="1" applyAlignment="1">
      <alignment horizontal="center" vertical="top" wrapText="1"/>
    </xf>
    <xf numFmtId="0" fontId="0" fillId="0" borderId="8" xfId="0" applyBorder="1" applyAlignment="1">
      <alignment horizontal="center"/>
    </xf>
    <xf numFmtId="0" fontId="24" fillId="0" borderId="8" xfId="0" applyFont="1" applyBorder="1"/>
    <xf numFmtId="0" fontId="24" fillId="0" borderId="13" xfId="0" applyFont="1" applyBorder="1" applyAlignment="1">
      <alignment horizontal="center"/>
    </xf>
    <xf numFmtId="0" fontId="3" fillId="23" borderId="16" xfId="0" applyFont="1" applyFill="1" applyBorder="1" applyAlignment="1">
      <alignment horizontal="center"/>
    </xf>
    <xf numFmtId="0" fontId="3" fillId="23" borderId="11" xfId="0" applyFont="1" applyFill="1" applyBorder="1" applyAlignment="1">
      <alignment horizontal="center"/>
    </xf>
    <xf numFmtId="0" fontId="3" fillId="23" borderId="9" xfId="0" applyFont="1" applyFill="1" applyBorder="1" applyAlignment="1">
      <alignment horizontal="center"/>
    </xf>
    <xf numFmtId="0" fontId="6" fillId="23" borderId="17" xfId="0" applyFont="1" applyFill="1" applyBorder="1" applyAlignment="1">
      <alignment horizontal="center" vertical="top" wrapText="1"/>
    </xf>
    <xf numFmtId="0" fontId="6" fillId="23" borderId="12" xfId="0" applyFont="1" applyFill="1" applyBorder="1" applyAlignment="1">
      <alignment horizontal="center" vertical="top" wrapText="1"/>
    </xf>
    <xf numFmtId="0" fontId="6" fillId="23" borderId="15" xfId="0" applyFont="1" applyFill="1" applyBorder="1" applyAlignment="1">
      <alignment horizontal="center" vertical="top" wrapText="1"/>
    </xf>
    <xf numFmtId="0" fontId="22" fillId="26" borderId="0" xfId="0" applyFont="1" applyFill="1" applyAlignment="1">
      <alignment horizontal="center" vertical="top" wrapText="1"/>
    </xf>
    <xf numFmtId="170" fontId="6" fillId="23" borderId="17" xfId="0" applyNumberFormat="1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2" fillId="0" borderId="0" xfId="0" applyFont="1"/>
    <xf numFmtId="0" fontId="3" fillId="0" borderId="8" xfId="0" applyFont="1" applyBorder="1"/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0" fontId="8" fillId="0" borderId="24" xfId="0" applyFont="1" applyBorder="1"/>
    <xf numFmtId="0" fontId="8" fillId="0" borderId="24" xfId="0" applyFont="1" applyBorder="1" applyAlignment="1">
      <alignment horizontal="center"/>
    </xf>
    <xf numFmtId="0" fontId="6" fillId="23" borderId="25" xfId="0" applyFont="1" applyFill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0" fontId="2" fillId="0" borderId="27" xfId="0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top" wrapText="1"/>
    </xf>
    <xf numFmtId="0" fontId="2" fillId="24" borderId="26" xfId="0" applyFont="1" applyFill="1" applyBorder="1" applyAlignment="1">
      <alignment horizontal="center" vertical="top" wrapText="1"/>
    </xf>
    <xf numFmtId="0" fontId="2" fillId="24" borderId="28" xfId="0" applyFont="1" applyFill="1" applyBorder="1" applyAlignment="1">
      <alignment horizontal="center" vertical="top" wrapText="1"/>
    </xf>
    <xf numFmtId="0" fontId="2" fillId="23" borderId="26" xfId="0" applyFont="1" applyFill="1" applyBorder="1" applyAlignment="1">
      <alignment horizontal="center" vertical="top" wrapText="1"/>
    </xf>
    <xf numFmtId="0" fontId="2" fillId="23" borderId="27" xfId="0" applyFont="1" applyFill="1" applyBorder="1" applyAlignment="1">
      <alignment horizontal="center" vertical="top" wrapText="1"/>
    </xf>
    <xf numFmtId="0" fontId="2" fillId="25" borderId="26" xfId="0" applyFont="1" applyFill="1" applyBorder="1" applyAlignment="1">
      <alignment horizontal="center" vertical="top" wrapText="1"/>
    </xf>
    <xf numFmtId="0" fontId="2" fillId="25" borderId="27" xfId="0" applyFont="1" applyFill="1" applyBorder="1" applyAlignment="1">
      <alignment horizontal="center" vertical="top" wrapText="1"/>
    </xf>
    <xf numFmtId="0" fontId="5" fillId="23" borderId="8" xfId="0" applyFont="1" applyFill="1" applyBorder="1" applyAlignment="1">
      <alignment horizontal="center" vertical="top" wrapText="1"/>
    </xf>
    <xf numFmtId="0" fontId="3" fillId="23" borderId="8" xfId="0" applyFont="1" applyFill="1" applyBorder="1" applyAlignment="1">
      <alignment horizontal="center"/>
    </xf>
    <xf numFmtId="0" fontId="5" fillId="23" borderId="7" xfId="0" applyFont="1" applyFill="1" applyBorder="1" applyAlignment="1">
      <alignment horizontal="center" vertical="top" wrapText="1"/>
    </xf>
    <xf numFmtId="0" fontId="5" fillId="23" borderId="18" xfId="0" applyFont="1" applyFill="1" applyBorder="1" applyAlignment="1">
      <alignment horizontal="center" vertical="top" wrapText="1"/>
    </xf>
    <xf numFmtId="0" fontId="5" fillId="23" borderId="19" xfId="0" applyFont="1" applyFill="1" applyBorder="1" applyAlignment="1">
      <alignment horizontal="center" vertical="top" wrapText="1"/>
    </xf>
    <xf numFmtId="0" fontId="3" fillId="23" borderId="20" xfId="0" applyFont="1" applyFill="1" applyBorder="1" applyAlignment="1">
      <alignment horizontal="center"/>
    </xf>
    <xf numFmtId="0" fontId="3" fillId="23" borderId="21" xfId="0" applyFont="1" applyFill="1" applyBorder="1" applyAlignment="1">
      <alignment horizontal="center"/>
    </xf>
    <xf numFmtId="0" fontId="3" fillId="23" borderId="22" xfId="0" applyFont="1" applyFill="1" applyBorder="1" applyAlignment="1">
      <alignment horizontal="center"/>
    </xf>
    <xf numFmtId="0" fontId="3" fillId="23" borderId="23" xfId="0" applyFont="1" applyFill="1" applyBorder="1" applyAlignment="1">
      <alignment horizontal="center"/>
    </xf>
    <xf numFmtId="0" fontId="3" fillId="23" borderId="0" xfId="0" applyFont="1" applyFill="1" applyAlignment="1">
      <alignment horizontal="center"/>
    </xf>
    <xf numFmtId="0" fontId="5" fillId="0" borderId="20" xfId="0" applyFont="1" applyBorder="1" applyAlignment="1">
      <alignment horizontal="left" wrapText="1"/>
    </xf>
    <xf numFmtId="0" fontId="5" fillId="0" borderId="21" xfId="0" applyFont="1" applyBorder="1" applyAlignment="1">
      <alignment horizontal="left" wrapText="1"/>
    </xf>
    <xf numFmtId="0" fontId="5" fillId="0" borderId="22" xfId="0" applyFont="1" applyBorder="1" applyAlignment="1">
      <alignment horizontal="left" wrapText="1"/>
    </xf>
    <xf numFmtId="0" fontId="3" fillId="23" borderId="0" xfId="0" applyFont="1" applyFill="1" applyBorder="1" applyAlignment="1">
      <alignment horizontal="center"/>
    </xf>
    <xf numFmtId="0" fontId="5" fillId="23" borderId="9" xfId="0" applyFont="1" applyFill="1" applyBorder="1" applyAlignment="1">
      <alignment horizontal="center" vertical="top" wrapText="1"/>
    </xf>
    <xf numFmtId="0" fontId="5" fillId="23" borderId="12" xfId="0" applyFont="1" applyFill="1" applyBorder="1" applyAlignment="1">
      <alignment horizontal="center" vertical="top" wrapText="1"/>
    </xf>
  </cellXfs>
  <cellStyles count="37">
    <cellStyle name="20% - Accent1" xfId="1" xr:uid="{E244555B-F755-4ED0-85BB-3B1BF706E21B}"/>
    <cellStyle name="20% - Accent2" xfId="2" xr:uid="{A88F2967-AACC-44AA-BBCA-CC97DB2DC9B4}"/>
    <cellStyle name="20% - Accent3" xfId="3" xr:uid="{58B20EB1-983C-45A8-9D9A-DC1A9A347E2C}"/>
    <cellStyle name="20% - Accent4" xfId="4" xr:uid="{3ACEADE7-36F0-447D-9F27-6F0752FC3C3C}"/>
    <cellStyle name="20% - Accent5" xfId="5" xr:uid="{CF9DEFD3-3248-48DA-B4A4-DB038BC5D88D}"/>
    <cellStyle name="20% - Accent6" xfId="6" xr:uid="{E3280ED9-4246-4522-A38F-8453696AF395}"/>
    <cellStyle name="40% - Accent1" xfId="7" xr:uid="{3EBE6ABC-1049-4F2F-8310-18E3E29F99EC}"/>
    <cellStyle name="40% - Accent2" xfId="8" xr:uid="{19F099E8-BB94-4B69-BFC5-585E9A1386C6}"/>
    <cellStyle name="40% - Accent3" xfId="9" xr:uid="{124B7915-4DF2-4434-AD13-2D2D0DA41E21}"/>
    <cellStyle name="40% - Accent4" xfId="10" xr:uid="{9CAAD132-2E45-432F-8FFF-493A9402C970}"/>
    <cellStyle name="40% - Accent5" xfId="11" xr:uid="{2EF55773-0ED6-4501-9AD1-0E64799559DB}"/>
    <cellStyle name="40% - Accent6" xfId="12" xr:uid="{52DF21D7-A815-4F1C-856F-30D3684159FB}"/>
    <cellStyle name="60% - Accent1" xfId="13" xr:uid="{F8D651A2-F3A1-4089-9C93-A113991942CA}"/>
    <cellStyle name="60% - Accent2" xfId="14" xr:uid="{00CF7B70-DD9E-4B64-AF20-A7FC75195CBD}"/>
    <cellStyle name="60% - Accent3" xfId="15" xr:uid="{4CB66AE8-9890-4CB0-AE76-2C3B84E8A730}"/>
    <cellStyle name="60% - Accent4" xfId="16" xr:uid="{7E0A0D8D-8879-43B5-9197-EC67B13D138B}"/>
    <cellStyle name="60% - Accent5" xfId="17" xr:uid="{C5097E57-EF98-4B81-9434-ED94E6F2BA7B}"/>
    <cellStyle name="60% - Accent6" xfId="18" xr:uid="{F70DFE34-881B-4EA1-9D6B-312FE839F45C}"/>
    <cellStyle name="Accent1" xfId="19" xr:uid="{1ADC1D63-EE41-4CD8-B0B4-E7B16681BD61}"/>
    <cellStyle name="Accent2" xfId="20" xr:uid="{D5C26990-CBEF-4342-B1C5-EADDC2A6B925}"/>
    <cellStyle name="Accent3" xfId="21" xr:uid="{3BC4A905-E9D1-42BB-A3CC-4AE618A8D8F5}"/>
    <cellStyle name="Accent4" xfId="22" xr:uid="{7B9FD9AC-6927-41C6-B582-3AC85A8A2711}"/>
    <cellStyle name="Accent5" xfId="23" xr:uid="{470AF8DD-FC15-42CB-A75B-6A0B373B41CC}"/>
    <cellStyle name="Accent6" xfId="24" xr:uid="{0C24BDB2-5160-4B8E-9DDC-52C1CF31A413}"/>
    <cellStyle name="Bad" xfId="25" xr:uid="{3BE77C96-A46D-442D-888F-AD67FDE1B802}"/>
    <cellStyle name="Check Cell" xfId="26" xr:uid="{5E52841A-BE13-47C9-A689-190B44658A34}"/>
    <cellStyle name="Explanatory Text" xfId="27" xr:uid="{FC76CEAD-4692-4DE8-B9B9-58D601C079F5}"/>
    <cellStyle name="Heading 1" xfId="28" xr:uid="{FA988203-4743-4C94-82AB-87E62285F279}"/>
    <cellStyle name="Heading 2" xfId="29" xr:uid="{605434E2-902A-438C-8524-1866CAB1FC59}"/>
    <cellStyle name="Heading 3" xfId="30" xr:uid="{F1EBD21A-1F2D-489A-94C6-9992E543A1E1}"/>
    <cellStyle name="Heading 4" xfId="31" xr:uid="{24D53A60-B996-42E5-BFD9-93B28ED15D40}"/>
    <cellStyle name="Linked Cell" xfId="32" xr:uid="{F913CF29-1CB3-4741-8E23-1A6CDAD05ED8}"/>
    <cellStyle name="Neutral" xfId="33" builtinId="28" customBuiltin="1"/>
    <cellStyle name="Normal" xfId="0" builtinId="0"/>
    <cellStyle name="Normal 2" xfId="34" xr:uid="{ADB2C433-9F24-4E61-8CE5-614C5B164E4F}"/>
    <cellStyle name="Output" xfId="35" xr:uid="{04442D4E-59E9-4CFE-8AED-EF94493E74D2}"/>
    <cellStyle name="Warning Text" xfId="36" xr:uid="{D13367C1-3531-45EA-B4C6-5FFFC9F01B2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11</xdr:col>
      <xdr:colOff>350520</xdr:colOff>
      <xdr:row>33</xdr:row>
      <xdr:rowOff>129540</xdr:rowOff>
    </xdr:to>
    <xdr:pic>
      <xdr:nvPicPr>
        <xdr:cNvPr id="14340" name="Picture 1">
          <a:extLst>
            <a:ext uri="{FF2B5EF4-FFF2-40B4-BE49-F238E27FC236}">
              <a16:creationId xmlns:a16="http://schemas.microsoft.com/office/drawing/2014/main" id="{D366FAC2-8882-2FC2-E453-637BB840B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7640"/>
          <a:ext cx="7056120" cy="5494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45720</xdr:colOff>
      <xdr:row>27</xdr:row>
      <xdr:rowOff>0</xdr:rowOff>
    </xdr:from>
    <xdr:to>
      <xdr:col>10</xdr:col>
      <xdr:colOff>586740</xdr:colOff>
      <xdr:row>30</xdr:row>
      <xdr:rowOff>7620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47008782-7888-5E84-F198-19FC690F9859}"/>
            </a:ext>
          </a:extLst>
        </xdr:cNvPr>
        <xdr:cNvSpPr/>
      </xdr:nvSpPr>
      <xdr:spPr>
        <a:xfrm>
          <a:off x="45720" y="4526280"/>
          <a:ext cx="6637020" cy="510540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sv-SE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8DA0F-E5BA-40C1-9880-88C2C6E33E93}">
  <sheetPr>
    <pageSetUpPr fitToPage="1"/>
  </sheetPr>
  <dimension ref="A1:F20"/>
  <sheetViews>
    <sheetView tabSelected="1" zoomScaleNormal="100" workbookViewId="0"/>
  </sheetViews>
  <sheetFormatPr defaultRowHeight="13.2" x14ac:dyDescent="0.25"/>
  <cols>
    <col min="1" max="1" width="10.33203125" style="59" customWidth="1"/>
    <col min="2" max="2" width="32.6640625" customWidth="1"/>
    <col min="4" max="4" width="19.109375" customWidth="1"/>
    <col min="5" max="5" width="16.6640625" customWidth="1"/>
    <col min="6" max="6" width="18" customWidth="1"/>
  </cols>
  <sheetData>
    <row r="1" spans="1:6" ht="22.8" x14ac:dyDescent="0.4">
      <c r="A1" s="14" t="s">
        <v>97</v>
      </c>
    </row>
    <row r="2" spans="1:6" ht="13.5" customHeight="1" x14ac:dyDescent="0.25">
      <c r="A2" s="73" t="s">
        <v>68</v>
      </c>
      <c r="B2" s="73" t="s">
        <v>0</v>
      </c>
      <c r="C2" s="73" t="s">
        <v>11</v>
      </c>
      <c r="D2" s="74" t="s">
        <v>87</v>
      </c>
      <c r="E2" s="74"/>
      <c r="F2" s="74"/>
    </row>
    <row r="3" spans="1:6" ht="21" customHeight="1" x14ac:dyDescent="0.25">
      <c r="A3" s="73"/>
      <c r="B3" s="73"/>
      <c r="C3" s="73"/>
      <c r="D3" s="16" t="s">
        <v>86</v>
      </c>
      <c r="E3" s="16" t="s">
        <v>88</v>
      </c>
      <c r="F3" s="16" t="s">
        <v>90</v>
      </c>
    </row>
    <row r="4" spans="1:6" ht="15.6" x14ac:dyDescent="0.25">
      <c r="A4" s="60">
        <v>1</v>
      </c>
      <c r="B4" s="58" t="s">
        <v>74</v>
      </c>
      <c r="C4" s="36">
        <v>17</v>
      </c>
      <c r="D4" s="5" t="s">
        <v>99</v>
      </c>
      <c r="E4" s="5" t="s">
        <v>71</v>
      </c>
      <c r="F4" s="6"/>
    </row>
    <row r="5" spans="1:6" ht="15.6" x14ac:dyDescent="0.25">
      <c r="A5" s="60">
        <v>2</v>
      </c>
      <c r="B5" s="58" t="s">
        <v>81</v>
      </c>
      <c r="C5" s="36">
        <v>13</v>
      </c>
      <c r="D5" s="5" t="s">
        <v>77</v>
      </c>
      <c r="E5" s="5" t="s">
        <v>70</v>
      </c>
      <c r="F5" s="6"/>
    </row>
    <row r="6" spans="1:6" ht="15.6" x14ac:dyDescent="0.25">
      <c r="A6" s="60">
        <v>3</v>
      </c>
      <c r="B6" s="58" t="s">
        <v>73</v>
      </c>
      <c r="C6" s="36">
        <v>12</v>
      </c>
      <c r="D6" s="5" t="s">
        <v>76</v>
      </c>
      <c r="E6" s="5"/>
      <c r="F6" s="6"/>
    </row>
    <row r="7" spans="1:6" ht="15.6" x14ac:dyDescent="0.25">
      <c r="A7" s="60">
        <v>4</v>
      </c>
      <c r="B7" s="58" t="s">
        <v>82</v>
      </c>
      <c r="C7" s="36">
        <v>11</v>
      </c>
      <c r="D7" s="5" t="s">
        <v>71</v>
      </c>
      <c r="E7" s="5" t="s">
        <v>72</v>
      </c>
      <c r="F7" s="6"/>
    </row>
    <row r="8" spans="1:6" ht="15.6" x14ac:dyDescent="0.25">
      <c r="A8" s="60">
        <v>5</v>
      </c>
      <c r="B8" s="58" t="s">
        <v>80</v>
      </c>
      <c r="C8" s="36">
        <v>9</v>
      </c>
      <c r="D8" s="5" t="s">
        <v>78</v>
      </c>
      <c r="E8" s="5"/>
      <c r="F8" s="6"/>
    </row>
    <row r="9" spans="1:6" ht="15.6" x14ac:dyDescent="0.25">
      <c r="A9" s="60">
        <v>6</v>
      </c>
      <c r="B9" s="58" t="s">
        <v>83</v>
      </c>
      <c r="C9" s="36">
        <v>6</v>
      </c>
      <c r="D9" s="5" t="s">
        <v>79</v>
      </c>
      <c r="E9" s="5"/>
      <c r="F9" s="6"/>
    </row>
    <row r="10" spans="1:6" ht="15.6" x14ac:dyDescent="0.25">
      <c r="A10" s="60">
        <v>7</v>
      </c>
      <c r="B10" s="58" t="s">
        <v>84</v>
      </c>
      <c r="C10" s="36">
        <v>5</v>
      </c>
      <c r="D10" s="5" t="s">
        <v>70</v>
      </c>
      <c r="E10" s="5"/>
      <c r="F10" s="6"/>
    </row>
    <row r="11" spans="1:6" ht="15.6" x14ac:dyDescent="0.25">
      <c r="A11" s="60">
        <v>8</v>
      </c>
      <c r="B11" s="58" t="s">
        <v>85</v>
      </c>
      <c r="C11" s="36">
        <v>4</v>
      </c>
      <c r="D11" s="5" t="s">
        <v>72</v>
      </c>
      <c r="E11" s="5"/>
      <c r="F11" s="6"/>
    </row>
    <row r="13" spans="1:6" ht="22.8" x14ac:dyDescent="0.4">
      <c r="A13" s="14" t="s">
        <v>98</v>
      </c>
    </row>
    <row r="14" spans="1:6" x14ac:dyDescent="0.25">
      <c r="A14" s="73" t="s">
        <v>68</v>
      </c>
      <c r="B14" s="73" t="s">
        <v>0</v>
      </c>
      <c r="C14" s="73" t="s">
        <v>11</v>
      </c>
      <c r="D14" s="74" t="s">
        <v>87</v>
      </c>
      <c r="E14" s="74"/>
      <c r="F14" s="74"/>
    </row>
    <row r="15" spans="1:6" ht="18" customHeight="1" x14ac:dyDescent="0.25">
      <c r="A15" s="73"/>
      <c r="B15" s="73"/>
      <c r="C15" s="73"/>
      <c r="D15" s="16" t="s">
        <v>86</v>
      </c>
      <c r="E15" s="16" t="s">
        <v>88</v>
      </c>
      <c r="F15" s="16" t="s">
        <v>90</v>
      </c>
    </row>
    <row r="16" spans="1:6" ht="17.25" customHeight="1" x14ac:dyDescent="0.25">
      <c r="A16" s="60">
        <v>1</v>
      </c>
      <c r="B16" s="58" t="s">
        <v>100</v>
      </c>
      <c r="C16" s="36">
        <v>7</v>
      </c>
      <c r="D16" s="5"/>
      <c r="E16" s="5" t="s">
        <v>71</v>
      </c>
      <c r="F16" s="6"/>
    </row>
    <row r="17" spans="1:6" ht="15.6" x14ac:dyDescent="0.25">
      <c r="A17" s="60">
        <v>2</v>
      </c>
      <c r="B17" s="58" t="s">
        <v>75</v>
      </c>
      <c r="C17" s="36">
        <v>6</v>
      </c>
      <c r="D17" s="5" t="s">
        <v>79</v>
      </c>
      <c r="E17" s="5"/>
      <c r="F17" s="6"/>
    </row>
    <row r="18" spans="1:6" ht="17.25" customHeight="1" x14ac:dyDescent="0.25">
      <c r="A18" s="60">
        <v>3</v>
      </c>
      <c r="B18" s="58" t="s">
        <v>101</v>
      </c>
      <c r="C18" s="36">
        <v>5</v>
      </c>
      <c r="D18" s="5"/>
      <c r="E18" s="5" t="s">
        <v>70</v>
      </c>
      <c r="F18" s="6"/>
    </row>
    <row r="19" spans="1:6" ht="17.25" customHeight="1" x14ac:dyDescent="0.25">
      <c r="A19" s="60">
        <v>4</v>
      </c>
      <c r="B19" s="58" t="s">
        <v>102</v>
      </c>
      <c r="C19" s="36">
        <v>4</v>
      </c>
      <c r="D19" s="5"/>
      <c r="E19" s="5" t="s">
        <v>72</v>
      </c>
      <c r="F19" s="6"/>
    </row>
    <row r="20" spans="1:6" ht="17.25" customHeight="1" x14ac:dyDescent="0.25">
      <c r="A20" s="60">
        <v>4</v>
      </c>
      <c r="B20" s="58" t="s">
        <v>89</v>
      </c>
      <c r="C20" s="36">
        <v>4</v>
      </c>
      <c r="D20" s="5" t="s">
        <v>72</v>
      </c>
      <c r="E20" s="5"/>
      <c r="F20" s="6"/>
    </row>
  </sheetData>
  <mergeCells count="8">
    <mergeCell ref="A2:A3"/>
    <mergeCell ref="A14:A15"/>
    <mergeCell ref="B2:B3"/>
    <mergeCell ref="C2:C3"/>
    <mergeCell ref="D2:F2"/>
    <mergeCell ref="B14:B15"/>
    <mergeCell ref="C14:C15"/>
    <mergeCell ref="D14:F14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BC8B7-45AE-4F5F-8477-9E0B75C7B365}">
  <sheetPr>
    <pageSetUpPr fitToPage="1"/>
  </sheetPr>
  <dimension ref="A1:R23"/>
  <sheetViews>
    <sheetView workbookViewId="0">
      <selection activeCell="B12" sqref="B12"/>
    </sheetView>
  </sheetViews>
  <sheetFormatPr defaultRowHeight="13.2" x14ac:dyDescent="0.25"/>
  <cols>
    <col min="1" max="1" width="27.33203125" customWidth="1"/>
    <col min="2" max="2" width="8.5546875" style="10" bestFit="1" customWidth="1"/>
    <col min="3" max="3" width="11.6640625" customWidth="1"/>
    <col min="4" max="4" width="10" customWidth="1"/>
    <col min="5" max="5" width="8.6640625" customWidth="1"/>
    <col min="6" max="6" width="10" customWidth="1"/>
    <col min="7" max="7" width="9.44140625" customWidth="1"/>
    <col min="8" max="8" width="11.33203125" customWidth="1"/>
    <col min="9" max="9" width="7.6640625" bestFit="1" customWidth="1"/>
    <col min="10" max="10" width="10.5546875" customWidth="1"/>
    <col min="11" max="11" width="7.6640625" bestFit="1" customWidth="1"/>
    <col min="12" max="12" width="11.33203125" customWidth="1"/>
    <col min="13" max="13" width="7.6640625" bestFit="1" customWidth="1"/>
    <col min="14" max="16" width="6.44140625" hidden="1" customWidth="1"/>
    <col min="17" max="18" width="6.5546875" hidden="1" customWidth="1"/>
  </cols>
  <sheetData>
    <row r="1" spans="1:18" ht="33" x14ac:dyDescent="0.6">
      <c r="A1" s="7" t="s">
        <v>103</v>
      </c>
      <c r="B1" s="9"/>
    </row>
    <row r="2" spans="1:18" ht="8.25" customHeight="1" thickBot="1" x14ac:dyDescent="0.3"/>
    <row r="3" spans="1:18" ht="13.5" customHeight="1" thickBot="1" x14ac:dyDescent="0.3">
      <c r="A3" s="75" t="s">
        <v>0</v>
      </c>
      <c r="B3" s="76" t="s">
        <v>10</v>
      </c>
      <c r="C3" s="41" t="s">
        <v>2</v>
      </c>
      <c r="D3" s="43" t="s">
        <v>68</v>
      </c>
      <c r="E3" s="42" t="s">
        <v>11</v>
      </c>
      <c r="F3" s="43" t="s">
        <v>68</v>
      </c>
      <c r="G3" s="42" t="s">
        <v>11</v>
      </c>
      <c r="H3" s="78" t="s">
        <v>1</v>
      </c>
      <c r="I3" s="79"/>
      <c r="J3" s="79"/>
      <c r="K3" s="79"/>
      <c r="L3" s="79"/>
      <c r="M3" s="80"/>
      <c r="N3" s="81" t="s">
        <v>15</v>
      </c>
      <c r="O3" s="82"/>
      <c r="P3" s="82"/>
      <c r="Q3" s="82"/>
      <c r="R3" s="82"/>
    </row>
    <row r="4" spans="1:18" ht="15.75" customHeight="1" x14ac:dyDescent="0.25">
      <c r="A4" s="73"/>
      <c r="B4" s="77"/>
      <c r="C4" s="44" t="s">
        <v>6</v>
      </c>
      <c r="D4" s="45" t="s">
        <v>10</v>
      </c>
      <c r="E4" s="46" t="s">
        <v>10</v>
      </c>
      <c r="F4" s="45" t="s">
        <v>12</v>
      </c>
      <c r="G4" s="46" t="s">
        <v>12</v>
      </c>
      <c r="H4" s="17" t="s">
        <v>3</v>
      </c>
      <c r="I4" s="18" t="s">
        <v>7</v>
      </c>
      <c r="J4" s="19" t="s">
        <v>4</v>
      </c>
      <c r="K4" s="20" t="s">
        <v>8</v>
      </c>
      <c r="L4" s="21" t="s">
        <v>5</v>
      </c>
      <c r="M4" s="22" t="s">
        <v>9</v>
      </c>
      <c r="N4" s="47" t="s">
        <v>16</v>
      </c>
      <c r="O4" s="47" t="s">
        <v>17</v>
      </c>
      <c r="P4" s="47" t="s">
        <v>18</v>
      </c>
      <c r="Q4" s="47" t="s">
        <v>19</v>
      </c>
      <c r="R4" s="47" t="s">
        <v>20</v>
      </c>
    </row>
    <row r="5" spans="1:18" ht="15.6" x14ac:dyDescent="0.25">
      <c r="A5" s="39" t="s">
        <v>74</v>
      </c>
      <c r="B5" s="27" t="s">
        <v>28</v>
      </c>
      <c r="C5" s="48">
        <f t="shared" ref="C5:C10" si="0">IF(H5&gt;0,IF(J5&gt;0,Q5+R5,"Tid Saknas"),"Tid Saknas")</f>
        <v>134.25900000000001</v>
      </c>
      <c r="D5" s="49">
        <v>1</v>
      </c>
      <c r="E5" s="50">
        <v>5</v>
      </c>
      <c r="F5" s="49"/>
      <c r="G5" s="51"/>
      <c r="H5" s="28">
        <v>67.521000000000001</v>
      </c>
      <c r="I5" s="29"/>
      <c r="J5" s="30">
        <v>67.319000000000003</v>
      </c>
      <c r="K5" s="31"/>
      <c r="L5" s="32">
        <v>66.94</v>
      </c>
      <c r="M5" s="33"/>
      <c r="N5" s="47">
        <f t="shared" ref="N5:N17" si="1">IF(H5&gt;0,H5+3*I5,"")</f>
        <v>67.521000000000001</v>
      </c>
      <c r="O5" s="47">
        <f t="shared" ref="O5:O17" si="2">IF(J5&gt;0,J5+3*K5,"")</f>
        <v>67.319000000000003</v>
      </c>
      <c r="P5" s="47">
        <f t="shared" ref="P5:P17" si="3">IF(L5&gt;0,L5+3*M5,"")</f>
        <v>66.94</v>
      </c>
      <c r="Q5" s="34">
        <f t="shared" ref="Q5:Q17" si="4">SMALL(N5:P5,1)</f>
        <v>66.94</v>
      </c>
      <c r="R5" s="34">
        <f t="shared" ref="R5:R17" si="5">SMALL(N5:P5,2)</f>
        <v>67.319000000000003</v>
      </c>
    </row>
    <row r="6" spans="1:18" ht="15.6" x14ac:dyDescent="0.25">
      <c r="A6" s="39" t="s">
        <v>81</v>
      </c>
      <c r="B6" s="27" t="s">
        <v>28</v>
      </c>
      <c r="C6" s="48">
        <f t="shared" si="0"/>
        <v>138.012</v>
      </c>
      <c r="D6" s="49">
        <v>2</v>
      </c>
      <c r="E6" s="50">
        <v>3</v>
      </c>
      <c r="F6" s="49"/>
      <c r="G6" s="51"/>
      <c r="H6" s="28">
        <v>69.968000000000004</v>
      </c>
      <c r="I6" s="29">
        <v>1</v>
      </c>
      <c r="J6" s="30">
        <v>69.397000000000006</v>
      </c>
      <c r="K6" s="31"/>
      <c r="L6" s="32">
        <v>68.614999999999995</v>
      </c>
      <c r="M6" s="33"/>
      <c r="N6" s="47">
        <f t="shared" si="1"/>
        <v>72.968000000000004</v>
      </c>
      <c r="O6" s="47">
        <f t="shared" si="2"/>
        <v>69.397000000000006</v>
      </c>
      <c r="P6" s="47">
        <f t="shared" si="3"/>
        <v>68.614999999999995</v>
      </c>
      <c r="Q6" s="34">
        <f t="shared" si="4"/>
        <v>68.614999999999995</v>
      </c>
      <c r="R6" s="34">
        <f t="shared" si="5"/>
        <v>69.397000000000006</v>
      </c>
    </row>
    <row r="7" spans="1:18" ht="15.6" x14ac:dyDescent="0.25">
      <c r="A7" s="39" t="s">
        <v>82</v>
      </c>
      <c r="B7" s="27" t="s">
        <v>28</v>
      </c>
      <c r="C7" s="48">
        <f t="shared" si="0"/>
        <v>142.32999999999998</v>
      </c>
      <c r="D7" s="49">
        <v>3</v>
      </c>
      <c r="E7" s="50">
        <v>2</v>
      </c>
      <c r="F7" s="49"/>
      <c r="G7" s="51"/>
      <c r="H7" s="28">
        <v>71.186999999999998</v>
      </c>
      <c r="I7" s="29"/>
      <c r="J7" s="30">
        <v>71.143000000000001</v>
      </c>
      <c r="K7" s="31"/>
      <c r="L7" s="32">
        <v>71.481999999999999</v>
      </c>
      <c r="M7" s="33"/>
      <c r="N7" s="47">
        <f t="shared" si="1"/>
        <v>71.186999999999998</v>
      </c>
      <c r="O7" s="47">
        <f t="shared" si="2"/>
        <v>71.143000000000001</v>
      </c>
      <c r="P7" s="47">
        <f t="shared" si="3"/>
        <v>71.481999999999999</v>
      </c>
      <c r="Q7" s="34">
        <f t="shared" si="4"/>
        <v>71.143000000000001</v>
      </c>
      <c r="R7" s="34">
        <f t="shared" si="5"/>
        <v>71.186999999999998</v>
      </c>
    </row>
    <row r="8" spans="1:18" ht="15.6" x14ac:dyDescent="0.25">
      <c r="A8" s="39" t="s">
        <v>100</v>
      </c>
      <c r="B8" s="27"/>
      <c r="C8" s="48">
        <f t="shared" si="0"/>
        <v>140.51400000000001</v>
      </c>
      <c r="D8" s="49"/>
      <c r="E8" s="50"/>
      <c r="F8" s="49">
        <v>1</v>
      </c>
      <c r="G8" s="51">
        <v>5</v>
      </c>
      <c r="H8" s="28">
        <v>70.438000000000002</v>
      </c>
      <c r="I8" s="29">
        <v>1</v>
      </c>
      <c r="J8" s="30">
        <v>71.266999999999996</v>
      </c>
      <c r="K8" s="31"/>
      <c r="L8" s="32">
        <v>69.247</v>
      </c>
      <c r="M8" s="33"/>
      <c r="N8" s="47">
        <f t="shared" si="1"/>
        <v>73.438000000000002</v>
      </c>
      <c r="O8" s="47">
        <f t="shared" si="2"/>
        <v>71.266999999999996</v>
      </c>
      <c r="P8" s="47">
        <f t="shared" si="3"/>
        <v>69.247</v>
      </c>
      <c r="Q8" s="34">
        <f t="shared" si="4"/>
        <v>69.247</v>
      </c>
      <c r="R8" s="34">
        <f t="shared" si="5"/>
        <v>71.266999999999996</v>
      </c>
    </row>
    <row r="9" spans="1:18" ht="15.6" x14ac:dyDescent="0.25">
      <c r="A9" s="39" t="s">
        <v>101</v>
      </c>
      <c r="B9" s="27"/>
      <c r="C9" s="48">
        <f t="shared" si="0"/>
        <v>149.61599999999999</v>
      </c>
      <c r="D9" s="49"/>
      <c r="E9" s="50"/>
      <c r="F9" s="49">
        <v>2</v>
      </c>
      <c r="G9" s="51">
        <v>3</v>
      </c>
      <c r="H9" s="28">
        <v>75.911000000000001</v>
      </c>
      <c r="I9" s="29"/>
      <c r="J9" s="30">
        <v>75.192999999999998</v>
      </c>
      <c r="K9" s="31"/>
      <c r="L9" s="32">
        <v>74.423000000000002</v>
      </c>
      <c r="M9" s="33"/>
      <c r="N9" s="47">
        <f t="shared" si="1"/>
        <v>75.911000000000001</v>
      </c>
      <c r="O9" s="47">
        <f t="shared" si="2"/>
        <v>75.192999999999998</v>
      </c>
      <c r="P9" s="47">
        <f t="shared" si="3"/>
        <v>74.423000000000002</v>
      </c>
      <c r="Q9" s="34">
        <f t="shared" si="4"/>
        <v>74.423000000000002</v>
      </c>
      <c r="R9" s="34">
        <f t="shared" si="5"/>
        <v>75.192999999999998</v>
      </c>
    </row>
    <row r="10" spans="1:18" ht="15.6" x14ac:dyDescent="0.25">
      <c r="A10" s="39" t="s">
        <v>102</v>
      </c>
      <c r="B10" s="27"/>
      <c r="C10" s="48">
        <f t="shared" si="0"/>
        <v>151.12799999999999</v>
      </c>
      <c r="D10" s="49"/>
      <c r="E10" s="50"/>
      <c r="F10" s="49">
        <v>3</v>
      </c>
      <c r="G10" s="51">
        <v>2</v>
      </c>
      <c r="H10" s="28">
        <v>75.522000000000006</v>
      </c>
      <c r="I10" s="29">
        <v>1</v>
      </c>
      <c r="J10" s="30">
        <v>76.290000000000006</v>
      </c>
      <c r="K10" s="31"/>
      <c r="L10" s="32">
        <v>74.837999999999994</v>
      </c>
      <c r="M10" s="33"/>
      <c r="N10" s="47">
        <f t="shared" si="1"/>
        <v>78.522000000000006</v>
      </c>
      <c r="O10" s="47">
        <f t="shared" si="2"/>
        <v>76.290000000000006</v>
      </c>
      <c r="P10" s="47">
        <f t="shared" si="3"/>
        <v>74.837999999999994</v>
      </c>
      <c r="Q10" s="34">
        <f t="shared" si="4"/>
        <v>74.837999999999994</v>
      </c>
      <c r="R10" s="34">
        <f t="shared" si="5"/>
        <v>76.290000000000006</v>
      </c>
    </row>
    <row r="11" spans="1:18" ht="15.6" x14ac:dyDescent="0.25">
      <c r="A11" s="39"/>
      <c r="B11" s="27"/>
      <c r="C11" s="48"/>
      <c r="D11" s="49"/>
      <c r="E11" s="50"/>
      <c r="F11" s="49"/>
      <c r="G11" s="51"/>
      <c r="H11" s="28"/>
      <c r="I11" s="29"/>
      <c r="J11" s="30"/>
      <c r="K11" s="31"/>
      <c r="L11" s="32"/>
      <c r="M11" s="33"/>
      <c r="N11" s="47" t="str">
        <f t="shared" si="1"/>
        <v/>
      </c>
      <c r="O11" s="47" t="str">
        <f t="shared" si="2"/>
        <v/>
      </c>
      <c r="P11" s="47" t="str">
        <f t="shared" si="3"/>
        <v/>
      </c>
      <c r="Q11" s="34" t="e">
        <f t="shared" si="4"/>
        <v>#NUM!</v>
      </c>
      <c r="R11" s="34" t="e">
        <f t="shared" si="5"/>
        <v>#NUM!</v>
      </c>
    </row>
    <row r="12" spans="1:18" ht="15.6" x14ac:dyDescent="0.25">
      <c r="A12" s="15"/>
      <c r="B12" s="27"/>
      <c r="C12" s="48"/>
      <c r="D12" s="49"/>
      <c r="E12" s="50"/>
      <c r="F12" s="49"/>
      <c r="G12" s="51"/>
      <c r="H12" s="28"/>
      <c r="I12" s="29"/>
      <c r="J12" s="30"/>
      <c r="K12" s="31"/>
      <c r="L12" s="32"/>
      <c r="M12" s="33"/>
      <c r="N12" s="47" t="str">
        <f t="shared" si="1"/>
        <v/>
      </c>
      <c r="O12" s="47" t="str">
        <f t="shared" si="2"/>
        <v/>
      </c>
      <c r="P12" s="47" t="str">
        <f t="shared" si="3"/>
        <v/>
      </c>
      <c r="Q12" s="34" t="e">
        <f t="shared" si="4"/>
        <v>#NUM!</v>
      </c>
      <c r="R12" s="34" t="e">
        <f t="shared" si="5"/>
        <v>#NUM!</v>
      </c>
    </row>
    <row r="13" spans="1:18" ht="15.6" x14ac:dyDescent="0.25">
      <c r="A13" s="39" t="s">
        <v>104</v>
      </c>
      <c r="B13" s="27"/>
      <c r="C13" s="48">
        <f>IF(H13&gt;0,IF(J13&gt;0,Q13+R13,"Tid Saknas"),"Tid Saknas")</f>
        <v>135.35300000000001</v>
      </c>
      <c r="D13" s="49"/>
      <c r="E13" s="50"/>
      <c r="F13" s="49"/>
      <c r="G13" s="51"/>
      <c r="H13" s="28">
        <v>68.069000000000003</v>
      </c>
      <c r="I13" s="29"/>
      <c r="J13" s="30">
        <v>68.337999999999994</v>
      </c>
      <c r="K13" s="31"/>
      <c r="L13" s="32">
        <v>67.284000000000006</v>
      </c>
      <c r="M13" s="33"/>
      <c r="N13" s="47">
        <f t="shared" si="1"/>
        <v>68.069000000000003</v>
      </c>
      <c r="O13" s="47">
        <f t="shared" si="2"/>
        <v>68.337999999999994</v>
      </c>
      <c r="P13" s="47">
        <f t="shared" si="3"/>
        <v>67.284000000000006</v>
      </c>
      <c r="Q13" s="34">
        <f t="shared" si="4"/>
        <v>67.284000000000006</v>
      </c>
      <c r="R13" s="34">
        <f t="shared" si="5"/>
        <v>68.069000000000003</v>
      </c>
    </row>
    <row r="14" spans="1:18" ht="15.6" x14ac:dyDescent="0.25">
      <c r="A14" s="39" t="s">
        <v>105</v>
      </c>
      <c r="B14" s="27"/>
      <c r="C14" s="48">
        <f>IF(H14&gt;0,IF(J14&gt;0,Q14+R14,"Tid Saknas"),"Tid Saknas")</f>
        <v>136.35</v>
      </c>
      <c r="D14" s="49"/>
      <c r="E14" s="50"/>
      <c r="F14" s="49"/>
      <c r="G14" s="51"/>
      <c r="H14" s="28">
        <v>68.722999999999999</v>
      </c>
      <c r="I14" s="29"/>
      <c r="J14" s="30">
        <v>69.644000000000005</v>
      </c>
      <c r="K14" s="31"/>
      <c r="L14" s="32">
        <v>67.626999999999995</v>
      </c>
      <c r="M14" s="33"/>
      <c r="N14" s="47">
        <f t="shared" si="1"/>
        <v>68.722999999999999</v>
      </c>
      <c r="O14" s="47">
        <f t="shared" si="2"/>
        <v>69.644000000000005</v>
      </c>
      <c r="P14" s="47">
        <f t="shared" si="3"/>
        <v>67.626999999999995</v>
      </c>
      <c r="Q14" s="34">
        <f t="shared" si="4"/>
        <v>67.626999999999995</v>
      </c>
      <c r="R14" s="34">
        <f t="shared" si="5"/>
        <v>68.722999999999999</v>
      </c>
    </row>
    <row r="15" spans="1:18" ht="15.6" x14ac:dyDescent="0.25">
      <c r="A15" s="39" t="s">
        <v>106</v>
      </c>
      <c r="B15" s="27"/>
      <c r="C15" s="48">
        <f>IF(H15&gt;0,IF(J15&gt;0,Q15+R15,"Tid Saknas"),"Tid Saknas")</f>
        <v>143.40699999999998</v>
      </c>
      <c r="D15" s="49"/>
      <c r="E15" s="50"/>
      <c r="F15" s="49"/>
      <c r="G15" s="51"/>
      <c r="H15" s="28">
        <v>71.596999999999994</v>
      </c>
      <c r="I15" s="29"/>
      <c r="J15" s="30">
        <v>71.81</v>
      </c>
      <c r="K15" s="31"/>
      <c r="L15" s="32">
        <v>72.402000000000001</v>
      </c>
      <c r="M15" s="33"/>
      <c r="N15" s="47">
        <f t="shared" si="1"/>
        <v>71.596999999999994</v>
      </c>
      <c r="O15" s="47">
        <f t="shared" si="2"/>
        <v>71.81</v>
      </c>
      <c r="P15" s="47">
        <f t="shared" si="3"/>
        <v>72.402000000000001</v>
      </c>
      <c r="Q15" s="34">
        <f t="shared" si="4"/>
        <v>71.596999999999994</v>
      </c>
      <c r="R15" s="34">
        <f t="shared" si="5"/>
        <v>71.81</v>
      </c>
    </row>
    <row r="16" spans="1:18" ht="15.6" x14ac:dyDescent="0.25">
      <c r="A16" s="39" t="s">
        <v>107</v>
      </c>
      <c r="B16" s="27"/>
      <c r="C16" s="48">
        <f>H16+L16+3</f>
        <v>150.61500000000001</v>
      </c>
      <c r="D16" s="49"/>
      <c r="E16" s="50"/>
      <c r="F16" s="49"/>
      <c r="G16" s="51"/>
      <c r="H16" s="28">
        <v>72.628</v>
      </c>
      <c r="I16" s="29"/>
      <c r="J16" s="30"/>
      <c r="K16" s="31"/>
      <c r="L16" s="32">
        <v>74.986999999999995</v>
      </c>
      <c r="M16" s="33">
        <v>1</v>
      </c>
      <c r="N16" s="47">
        <f t="shared" si="1"/>
        <v>72.628</v>
      </c>
      <c r="O16" s="47" t="str">
        <f t="shared" si="2"/>
        <v/>
      </c>
      <c r="P16" s="47">
        <f t="shared" si="3"/>
        <v>77.986999999999995</v>
      </c>
      <c r="Q16" s="34">
        <f t="shared" si="4"/>
        <v>72.628</v>
      </c>
      <c r="R16" s="34">
        <f t="shared" si="5"/>
        <v>77.986999999999995</v>
      </c>
    </row>
    <row r="17" spans="1:18" ht="15.6" x14ac:dyDescent="0.25">
      <c r="A17" s="39" t="s">
        <v>108</v>
      </c>
      <c r="B17" s="27"/>
      <c r="C17" s="48">
        <f>IF(H17&gt;0,IF(J17&gt;0,Q17+R17,"Tid Saknas"),"Tid Saknas")</f>
        <v>158.351</v>
      </c>
      <c r="D17" s="49"/>
      <c r="E17" s="50"/>
      <c r="F17" s="49"/>
      <c r="G17" s="51"/>
      <c r="H17" s="28">
        <v>80.828999999999994</v>
      </c>
      <c r="I17" s="29"/>
      <c r="J17" s="30">
        <v>77.522000000000006</v>
      </c>
      <c r="K17" s="31"/>
      <c r="L17" s="32">
        <v>78.231999999999999</v>
      </c>
      <c r="M17" s="33">
        <v>1</v>
      </c>
      <c r="N17" s="47">
        <f t="shared" si="1"/>
        <v>80.828999999999994</v>
      </c>
      <c r="O17" s="47">
        <f t="shared" si="2"/>
        <v>77.522000000000006</v>
      </c>
      <c r="P17" s="47">
        <f t="shared" si="3"/>
        <v>81.231999999999999</v>
      </c>
      <c r="Q17" s="34">
        <f t="shared" si="4"/>
        <v>77.522000000000006</v>
      </c>
      <c r="R17" s="34">
        <f t="shared" si="5"/>
        <v>80.828999999999994</v>
      </c>
    </row>
    <row r="18" spans="1:18" ht="16.2" thickBot="1" x14ac:dyDescent="0.3">
      <c r="A18" s="61"/>
      <c r="B18" s="62"/>
      <c r="C18" s="63"/>
      <c r="D18" s="64"/>
      <c r="E18" s="65"/>
      <c r="F18" s="64"/>
      <c r="G18" s="66"/>
      <c r="H18" s="67"/>
      <c r="I18" s="68"/>
      <c r="J18" s="69"/>
      <c r="K18" s="70"/>
      <c r="L18" s="71"/>
      <c r="M18" s="72"/>
      <c r="N18" s="47"/>
      <c r="O18" s="47"/>
      <c r="P18" s="47"/>
      <c r="Q18" s="34"/>
      <c r="R18" s="34"/>
    </row>
    <row r="19" spans="1:18" ht="16.2" thickBot="1" x14ac:dyDescent="0.3">
      <c r="A19" s="52"/>
      <c r="B19" s="53"/>
      <c r="C19" s="52"/>
      <c r="D19" s="52"/>
      <c r="E19" s="52"/>
      <c r="F19" s="52"/>
      <c r="G19" s="52"/>
      <c r="H19" s="52"/>
      <c r="I19" s="52"/>
      <c r="J19" s="52"/>
      <c r="K19" s="52"/>
    </row>
    <row r="20" spans="1:18" ht="51.75" customHeight="1" thickBot="1" x14ac:dyDescent="0.35">
      <c r="A20" s="83" t="s">
        <v>69</v>
      </c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5"/>
      <c r="N20" s="54"/>
      <c r="O20" s="54"/>
      <c r="P20" s="54"/>
    </row>
    <row r="21" spans="1:18" ht="7.5" customHeight="1" x14ac:dyDescent="0.25"/>
    <row r="22" spans="1:18" ht="15.6" x14ac:dyDescent="0.3">
      <c r="A22" s="55" t="s">
        <v>109</v>
      </c>
      <c r="B22" s="56"/>
    </row>
    <row r="23" spans="1:18" ht="15.6" x14ac:dyDescent="0.3">
      <c r="C23" s="57"/>
    </row>
  </sheetData>
  <mergeCells count="5">
    <mergeCell ref="A3:A4"/>
    <mergeCell ref="B3:B4"/>
    <mergeCell ref="H3:M3"/>
    <mergeCell ref="N3:R3"/>
    <mergeCell ref="A20:M20"/>
  </mergeCells>
  <pageMargins left="0.75" right="0.75" top="1" bottom="1" header="0.5" footer="0.5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F32AA-9D4A-4ECC-9071-C80787490AA5}">
  <sheetPr>
    <pageSetUpPr fitToPage="1"/>
  </sheetPr>
  <dimension ref="A1:U21"/>
  <sheetViews>
    <sheetView workbookViewId="0">
      <selection activeCell="C17" sqref="C17"/>
    </sheetView>
  </sheetViews>
  <sheetFormatPr defaultRowHeight="13.2" x14ac:dyDescent="0.25"/>
  <cols>
    <col min="1" max="1" width="22.44140625" customWidth="1"/>
    <col min="2" max="2" width="8.5546875" style="10" bestFit="1" customWidth="1"/>
    <col min="3" max="3" width="11.6640625" customWidth="1"/>
    <col min="4" max="4" width="10" customWidth="1"/>
    <col min="5" max="5" width="8.6640625" customWidth="1"/>
    <col min="6" max="6" width="10" customWidth="1"/>
    <col min="7" max="7" width="9.44140625" customWidth="1"/>
    <col min="8" max="8" width="11.33203125" customWidth="1"/>
    <col min="9" max="9" width="7.6640625" bestFit="1" customWidth="1"/>
    <col min="10" max="10" width="10.5546875" customWidth="1"/>
    <col min="11" max="11" width="7.6640625" bestFit="1" customWidth="1"/>
    <col min="12" max="12" width="11.33203125" customWidth="1"/>
    <col min="13" max="13" width="7.6640625" bestFit="1" customWidth="1"/>
    <col min="14" max="14" width="9.6640625" customWidth="1"/>
    <col min="15" max="15" width="8.33203125" customWidth="1"/>
    <col min="16" max="19" width="6.44140625" hidden="1" customWidth="1"/>
    <col min="20" max="21" width="6.5546875" hidden="1" customWidth="1"/>
    <col min="22" max="23" width="8.6640625" customWidth="1"/>
  </cols>
  <sheetData>
    <row r="1" spans="1:21" ht="33" x14ac:dyDescent="0.6">
      <c r="A1" s="7" t="s">
        <v>91</v>
      </c>
      <c r="B1" s="9"/>
    </row>
    <row r="2" spans="1:21" ht="8.25" customHeight="1" thickBot="1" x14ac:dyDescent="0.3"/>
    <row r="3" spans="1:21" ht="13.5" customHeight="1" thickBot="1" x14ac:dyDescent="0.3">
      <c r="A3" s="75" t="s">
        <v>0</v>
      </c>
      <c r="B3" s="76" t="s">
        <v>10</v>
      </c>
      <c r="C3" s="41" t="s">
        <v>2</v>
      </c>
      <c r="D3" s="43" t="s">
        <v>68</v>
      </c>
      <c r="E3" s="42" t="s">
        <v>11</v>
      </c>
      <c r="F3" s="43" t="s">
        <v>68</v>
      </c>
      <c r="G3" s="42" t="s">
        <v>11</v>
      </c>
      <c r="H3" s="78" t="s">
        <v>1</v>
      </c>
      <c r="I3" s="79"/>
      <c r="J3" s="79"/>
      <c r="K3" s="79"/>
      <c r="L3" s="79"/>
      <c r="M3" s="79"/>
      <c r="N3" s="79"/>
      <c r="O3" s="80"/>
      <c r="P3" s="81" t="s">
        <v>15</v>
      </c>
      <c r="Q3" s="82"/>
      <c r="R3" s="82"/>
      <c r="S3" s="82"/>
      <c r="T3" s="82"/>
      <c r="U3" s="82"/>
    </row>
    <row r="4" spans="1:21" ht="15.75" customHeight="1" x14ac:dyDescent="0.25">
      <c r="A4" s="73"/>
      <c r="B4" s="77"/>
      <c r="C4" s="44" t="s">
        <v>6</v>
      </c>
      <c r="D4" s="45" t="s">
        <v>10</v>
      </c>
      <c r="E4" s="46" t="s">
        <v>10</v>
      </c>
      <c r="F4" s="45" t="s">
        <v>12</v>
      </c>
      <c r="G4" s="46" t="s">
        <v>12</v>
      </c>
      <c r="H4" s="17" t="s">
        <v>3</v>
      </c>
      <c r="I4" s="18" t="s">
        <v>7</v>
      </c>
      <c r="J4" s="19" t="s">
        <v>4</v>
      </c>
      <c r="K4" s="20" t="s">
        <v>8</v>
      </c>
      <c r="L4" s="21" t="s">
        <v>5</v>
      </c>
      <c r="M4" s="22" t="s">
        <v>9</v>
      </c>
      <c r="N4" s="19" t="s">
        <v>92</v>
      </c>
      <c r="O4" s="20" t="s">
        <v>93</v>
      </c>
      <c r="P4" s="47" t="s">
        <v>16</v>
      </c>
      <c r="Q4" s="47" t="s">
        <v>17</v>
      </c>
      <c r="R4" s="47" t="s">
        <v>18</v>
      </c>
      <c r="S4" s="47" t="s">
        <v>94</v>
      </c>
      <c r="T4" s="47" t="s">
        <v>19</v>
      </c>
      <c r="U4" s="47" t="s">
        <v>20</v>
      </c>
    </row>
    <row r="5" spans="1:21" ht="15.6" x14ac:dyDescent="0.25">
      <c r="A5" s="39" t="s">
        <v>73</v>
      </c>
      <c r="B5" s="27" t="s">
        <v>28</v>
      </c>
      <c r="C5" s="48">
        <f>IF(H5&gt;0,IF(J5&gt;0,T5+U5,"Tid Saknas"),"Tid Saknas")</f>
        <v>67.807000000000002</v>
      </c>
      <c r="D5" s="49">
        <v>1</v>
      </c>
      <c r="E5" s="50">
        <v>10</v>
      </c>
      <c r="F5" s="49"/>
      <c r="G5" s="51"/>
      <c r="H5" s="28">
        <v>33.914999999999999</v>
      </c>
      <c r="I5" s="29"/>
      <c r="J5" s="30">
        <v>34.497999999999998</v>
      </c>
      <c r="K5" s="31"/>
      <c r="L5" s="32">
        <v>34.344999999999999</v>
      </c>
      <c r="M5" s="33"/>
      <c r="N5" s="30">
        <v>33.892000000000003</v>
      </c>
      <c r="O5" s="31"/>
      <c r="P5" s="47">
        <f t="shared" ref="P5:P16" si="0">IF(H5&gt;0,H5+3*I5,"")</f>
        <v>33.914999999999999</v>
      </c>
      <c r="Q5" s="47">
        <f t="shared" ref="Q5:Q16" si="1">IF(J5&gt;0,J5+3*K5,"")</f>
        <v>34.497999999999998</v>
      </c>
      <c r="R5" s="47">
        <f t="shared" ref="R5:R16" si="2">IF(L5&gt;0,L5+3*M5,"")</f>
        <v>34.344999999999999</v>
      </c>
      <c r="S5" s="47">
        <f t="shared" ref="S5:S16" si="3">IF(N5&gt;0,N5+3*O5,"")</f>
        <v>33.892000000000003</v>
      </c>
      <c r="T5" s="34">
        <f t="shared" ref="T5:T16" si="4">SMALL(P5:Q5,1)</f>
        <v>33.914999999999999</v>
      </c>
      <c r="U5" s="34">
        <f t="shared" ref="U5:U16" si="5">SMALL(S5:T5,1)</f>
        <v>33.892000000000003</v>
      </c>
    </row>
    <row r="6" spans="1:21" ht="15.6" x14ac:dyDescent="0.25">
      <c r="A6" s="39" t="s">
        <v>74</v>
      </c>
      <c r="B6" s="27" t="s">
        <v>28</v>
      </c>
      <c r="C6" s="48">
        <f>IF(H6&gt;0,IF(J6&gt;0,T6+U6,"Tid Saknas"),"Tid Saknas")</f>
        <v>73.494</v>
      </c>
      <c r="D6" s="49">
        <v>2</v>
      </c>
      <c r="E6" s="50">
        <v>8</v>
      </c>
      <c r="F6" s="49"/>
      <c r="G6" s="51"/>
      <c r="H6" s="28">
        <v>36.923000000000002</v>
      </c>
      <c r="I6" s="29"/>
      <c r="J6" s="30">
        <v>36.747</v>
      </c>
      <c r="K6" s="31"/>
      <c r="L6" s="32">
        <v>37.716000000000001</v>
      </c>
      <c r="M6" s="33"/>
      <c r="N6" s="30">
        <v>37.197000000000003</v>
      </c>
      <c r="O6" s="31"/>
      <c r="P6" s="47">
        <f t="shared" si="0"/>
        <v>36.923000000000002</v>
      </c>
      <c r="Q6" s="47">
        <f t="shared" si="1"/>
        <v>36.747</v>
      </c>
      <c r="R6" s="47">
        <f t="shared" si="2"/>
        <v>37.716000000000001</v>
      </c>
      <c r="S6" s="47">
        <f t="shared" si="3"/>
        <v>37.197000000000003</v>
      </c>
      <c r="T6" s="34">
        <f t="shared" si="4"/>
        <v>36.747</v>
      </c>
      <c r="U6" s="34">
        <f t="shared" si="5"/>
        <v>36.747</v>
      </c>
    </row>
    <row r="7" spans="1:21" ht="15.6" x14ac:dyDescent="0.25">
      <c r="A7" s="39" t="s">
        <v>80</v>
      </c>
      <c r="B7" s="27" t="s">
        <v>28</v>
      </c>
      <c r="C7" s="48">
        <f>IF(H7&gt;0,IF(J7&gt;0,T7+U7,"Tid Saknas"),"Tid Saknas")</f>
        <v>75.834000000000003</v>
      </c>
      <c r="D7" s="49">
        <v>3</v>
      </c>
      <c r="E7" s="50">
        <v>7</v>
      </c>
      <c r="F7" s="49"/>
      <c r="G7" s="51"/>
      <c r="H7" s="28">
        <v>37.917000000000002</v>
      </c>
      <c r="I7" s="29"/>
      <c r="J7" s="30">
        <v>37.947000000000003</v>
      </c>
      <c r="K7" s="31"/>
      <c r="L7" s="32">
        <v>38.921999999999997</v>
      </c>
      <c r="M7" s="33"/>
      <c r="N7" s="30">
        <v>38.286999999999999</v>
      </c>
      <c r="O7" s="31"/>
      <c r="P7" s="47">
        <f t="shared" si="0"/>
        <v>37.917000000000002</v>
      </c>
      <c r="Q7" s="47">
        <f t="shared" si="1"/>
        <v>37.947000000000003</v>
      </c>
      <c r="R7" s="47">
        <f t="shared" si="2"/>
        <v>38.921999999999997</v>
      </c>
      <c r="S7" s="47">
        <f t="shared" si="3"/>
        <v>38.286999999999999</v>
      </c>
      <c r="T7" s="34">
        <f t="shared" si="4"/>
        <v>37.917000000000002</v>
      </c>
      <c r="U7" s="34">
        <f t="shared" si="5"/>
        <v>37.917000000000002</v>
      </c>
    </row>
    <row r="8" spans="1:21" ht="15.6" x14ac:dyDescent="0.25">
      <c r="A8" s="39" t="s">
        <v>81</v>
      </c>
      <c r="B8" s="27" t="s">
        <v>28</v>
      </c>
      <c r="C8" s="48">
        <f>J8+N8</f>
        <v>75.924999999999997</v>
      </c>
      <c r="D8" s="49">
        <v>4</v>
      </c>
      <c r="E8" s="50">
        <v>6</v>
      </c>
      <c r="F8" s="49"/>
      <c r="G8" s="51"/>
      <c r="H8" s="28" t="s">
        <v>95</v>
      </c>
      <c r="I8" s="29"/>
      <c r="J8" s="30">
        <v>38.235999999999997</v>
      </c>
      <c r="K8" s="31"/>
      <c r="L8" s="32">
        <v>38.070999999999998</v>
      </c>
      <c r="M8" s="33"/>
      <c r="N8" s="30">
        <v>37.689</v>
      </c>
      <c r="O8" s="31"/>
      <c r="P8" s="47" t="e">
        <f t="shared" si="0"/>
        <v>#VALUE!</v>
      </c>
      <c r="Q8" s="47">
        <f t="shared" si="1"/>
        <v>38.235999999999997</v>
      </c>
      <c r="R8" s="47">
        <f t="shared" si="2"/>
        <v>38.070999999999998</v>
      </c>
      <c r="S8" s="47">
        <f t="shared" si="3"/>
        <v>37.689</v>
      </c>
      <c r="T8" s="34" t="e">
        <f t="shared" si="4"/>
        <v>#VALUE!</v>
      </c>
      <c r="U8" s="34" t="e">
        <f t="shared" si="5"/>
        <v>#VALUE!</v>
      </c>
    </row>
    <row r="9" spans="1:21" ht="15.6" x14ac:dyDescent="0.25">
      <c r="A9" s="39" t="s">
        <v>82</v>
      </c>
      <c r="B9" s="27" t="s">
        <v>28</v>
      </c>
      <c r="C9" s="48">
        <f t="shared" ref="C9:C14" si="6">IF(H9&gt;0,IF(J9&gt;0,T9+U9,"Tid Saknas"),"Tid Saknas")</f>
        <v>76.552000000000007</v>
      </c>
      <c r="D9" s="49">
        <v>5</v>
      </c>
      <c r="E9" s="50">
        <v>5</v>
      </c>
      <c r="F9" s="49"/>
      <c r="G9" s="51"/>
      <c r="H9" s="28">
        <v>38.276000000000003</v>
      </c>
      <c r="I9" s="29"/>
      <c r="J9" s="30">
        <v>38.527999999999999</v>
      </c>
      <c r="K9" s="31"/>
      <c r="L9" s="32">
        <v>39.006999999999998</v>
      </c>
      <c r="M9" s="33"/>
      <c r="N9" s="30">
        <v>39.046999999999997</v>
      </c>
      <c r="O9" s="31"/>
      <c r="P9" s="47">
        <f t="shared" si="0"/>
        <v>38.276000000000003</v>
      </c>
      <c r="Q9" s="47">
        <f t="shared" si="1"/>
        <v>38.527999999999999</v>
      </c>
      <c r="R9" s="47">
        <f t="shared" si="2"/>
        <v>39.006999999999998</v>
      </c>
      <c r="S9" s="47">
        <f t="shared" si="3"/>
        <v>39.046999999999997</v>
      </c>
      <c r="T9" s="34">
        <f t="shared" si="4"/>
        <v>38.276000000000003</v>
      </c>
      <c r="U9" s="34">
        <f t="shared" si="5"/>
        <v>38.276000000000003</v>
      </c>
    </row>
    <row r="10" spans="1:21" ht="15.6" x14ac:dyDescent="0.25">
      <c r="A10" s="39" t="s">
        <v>83</v>
      </c>
      <c r="B10" s="27" t="s">
        <v>28</v>
      </c>
      <c r="C10" s="48">
        <f t="shared" si="6"/>
        <v>77.694000000000003</v>
      </c>
      <c r="D10" s="49">
        <v>6</v>
      </c>
      <c r="E10" s="50">
        <v>4</v>
      </c>
      <c r="F10" s="49"/>
      <c r="G10" s="51"/>
      <c r="H10" s="28">
        <v>38.847000000000001</v>
      </c>
      <c r="I10" s="29"/>
      <c r="J10" s="30">
        <v>39.002000000000002</v>
      </c>
      <c r="K10" s="31"/>
      <c r="L10" s="32">
        <v>39.284999999999997</v>
      </c>
      <c r="M10" s="33"/>
      <c r="N10" s="30">
        <v>39.853000000000002</v>
      </c>
      <c r="O10" s="31"/>
      <c r="P10" s="47">
        <f t="shared" si="0"/>
        <v>38.847000000000001</v>
      </c>
      <c r="Q10" s="47">
        <f t="shared" si="1"/>
        <v>39.002000000000002</v>
      </c>
      <c r="R10" s="47">
        <f t="shared" si="2"/>
        <v>39.284999999999997</v>
      </c>
      <c r="S10" s="47">
        <f t="shared" si="3"/>
        <v>39.853000000000002</v>
      </c>
      <c r="T10" s="34">
        <f t="shared" si="4"/>
        <v>38.847000000000001</v>
      </c>
      <c r="U10" s="34">
        <f t="shared" si="5"/>
        <v>38.847000000000001</v>
      </c>
    </row>
    <row r="11" spans="1:21" ht="15.6" x14ac:dyDescent="0.25">
      <c r="A11" s="39" t="s">
        <v>84</v>
      </c>
      <c r="B11" s="27" t="s">
        <v>28</v>
      </c>
      <c r="C11" s="48">
        <f t="shared" si="6"/>
        <v>78.656000000000006</v>
      </c>
      <c r="D11" s="49">
        <v>7</v>
      </c>
      <c r="E11" s="50">
        <v>3</v>
      </c>
      <c r="F11" s="49"/>
      <c r="G11" s="51"/>
      <c r="H11" s="28">
        <v>39.997999999999998</v>
      </c>
      <c r="I11" s="29"/>
      <c r="J11" s="30">
        <v>39.328000000000003</v>
      </c>
      <c r="K11" s="31"/>
      <c r="L11" s="32">
        <v>40.598999999999997</v>
      </c>
      <c r="M11" s="33"/>
      <c r="N11" s="30">
        <v>39.823</v>
      </c>
      <c r="O11" s="31"/>
      <c r="P11" s="47">
        <f t="shared" si="0"/>
        <v>39.997999999999998</v>
      </c>
      <c r="Q11" s="47">
        <f t="shared" si="1"/>
        <v>39.328000000000003</v>
      </c>
      <c r="R11" s="47">
        <f t="shared" si="2"/>
        <v>40.598999999999997</v>
      </c>
      <c r="S11" s="47">
        <f t="shared" si="3"/>
        <v>39.823</v>
      </c>
      <c r="T11" s="34">
        <f t="shared" si="4"/>
        <v>39.328000000000003</v>
      </c>
      <c r="U11" s="34">
        <f t="shared" si="5"/>
        <v>39.328000000000003</v>
      </c>
    </row>
    <row r="12" spans="1:21" ht="16.5" customHeight="1" x14ac:dyDescent="0.25">
      <c r="A12" s="39" t="s">
        <v>85</v>
      </c>
      <c r="B12" s="27" t="s">
        <v>28</v>
      </c>
      <c r="C12" s="48">
        <f t="shared" si="6"/>
        <v>79.403999999999996</v>
      </c>
      <c r="D12" s="49">
        <v>8</v>
      </c>
      <c r="E12" s="50">
        <v>2</v>
      </c>
      <c r="F12" s="49"/>
      <c r="G12" s="51"/>
      <c r="H12" s="28">
        <v>41.222999999999999</v>
      </c>
      <c r="I12" s="29"/>
      <c r="J12" s="30">
        <v>39.701999999999998</v>
      </c>
      <c r="K12" s="31"/>
      <c r="L12" s="32">
        <v>39.539000000000001</v>
      </c>
      <c r="M12" s="33"/>
      <c r="N12" s="30">
        <v>40.828000000000003</v>
      </c>
      <c r="O12" s="31"/>
      <c r="P12" s="47">
        <f t="shared" si="0"/>
        <v>41.222999999999999</v>
      </c>
      <c r="Q12" s="47">
        <f t="shared" si="1"/>
        <v>39.701999999999998</v>
      </c>
      <c r="R12" s="47">
        <f t="shared" si="2"/>
        <v>39.539000000000001</v>
      </c>
      <c r="S12" s="47">
        <f t="shared" si="3"/>
        <v>40.828000000000003</v>
      </c>
      <c r="T12" s="34">
        <f t="shared" si="4"/>
        <v>39.701999999999998</v>
      </c>
      <c r="U12" s="34">
        <f t="shared" si="5"/>
        <v>39.701999999999998</v>
      </c>
    </row>
    <row r="13" spans="1:21" ht="15.6" x14ac:dyDescent="0.25">
      <c r="A13" s="39" t="s">
        <v>75</v>
      </c>
      <c r="B13" s="27"/>
      <c r="C13" s="48">
        <f t="shared" si="6"/>
        <v>76.093999999999994</v>
      </c>
      <c r="D13" s="49"/>
      <c r="E13" s="50"/>
      <c r="F13" s="49">
        <v>1</v>
      </c>
      <c r="G13" s="51">
        <v>4</v>
      </c>
      <c r="H13" s="28">
        <v>38.856000000000002</v>
      </c>
      <c r="I13" s="29"/>
      <c r="J13" s="30">
        <v>38.046999999999997</v>
      </c>
      <c r="K13" s="31"/>
      <c r="L13" s="32">
        <v>38.582999999999998</v>
      </c>
      <c r="M13" s="33"/>
      <c r="N13" s="30">
        <v>38.168999999999997</v>
      </c>
      <c r="O13" s="31"/>
      <c r="P13" s="47">
        <f t="shared" si="0"/>
        <v>38.856000000000002</v>
      </c>
      <c r="Q13" s="47">
        <f t="shared" si="1"/>
        <v>38.046999999999997</v>
      </c>
      <c r="R13" s="47">
        <f t="shared" si="2"/>
        <v>38.582999999999998</v>
      </c>
      <c r="S13" s="47">
        <f t="shared" si="3"/>
        <v>38.168999999999997</v>
      </c>
      <c r="T13" s="34">
        <f t="shared" si="4"/>
        <v>38.046999999999997</v>
      </c>
      <c r="U13" s="34">
        <f t="shared" si="5"/>
        <v>38.046999999999997</v>
      </c>
    </row>
    <row r="14" spans="1:21" ht="15.6" x14ac:dyDescent="0.25">
      <c r="A14" s="39" t="s">
        <v>89</v>
      </c>
      <c r="B14" s="27"/>
      <c r="C14" s="48">
        <f t="shared" si="6"/>
        <v>79.462000000000003</v>
      </c>
      <c r="D14" s="49"/>
      <c r="E14" s="50"/>
      <c r="F14" s="49">
        <v>2</v>
      </c>
      <c r="G14" s="51">
        <v>2</v>
      </c>
      <c r="H14" s="28">
        <v>40.292999999999999</v>
      </c>
      <c r="I14" s="29"/>
      <c r="J14" s="30">
        <v>39.731000000000002</v>
      </c>
      <c r="K14" s="31"/>
      <c r="L14" s="32">
        <v>39.576000000000001</v>
      </c>
      <c r="M14" s="33"/>
      <c r="N14" s="30">
        <v>40.167000000000002</v>
      </c>
      <c r="O14" s="31"/>
      <c r="P14" s="47">
        <f t="shared" si="0"/>
        <v>40.292999999999999</v>
      </c>
      <c r="Q14" s="47">
        <f t="shared" si="1"/>
        <v>39.731000000000002</v>
      </c>
      <c r="R14" s="47">
        <f t="shared" si="2"/>
        <v>39.576000000000001</v>
      </c>
      <c r="S14" s="47">
        <f t="shared" si="3"/>
        <v>40.167000000000002</v>
      </c>
      <c r="T14" s="34">
        <f t="shared" si="4"/>
        <v>39.731000000000002</v>
      </c>
      <c r="U14" s="34">
        <f t="shared" si="5"/>
        <v>39.731000000000002</v>
      </c>
    </row>
    <row r="15" spans="1:21" ht="15.6" x14ac:dyDescent="0.25">
      <c r="A15" s="39"/>
      <c r="B15" s="27"/>
      <c r="C15" s="48"/>
      <c r="D15" s="49"/>
      <c r="E15" s="50"/>
      <c r="F15" s="49"/>
      <c r="G15" s="51"/>
      <c r="H15" s="28"/>
      <c r="I15" s="29"/>
      <c r="J15" s="30"/>
      <c r="K15" s="31"/>
      <c r="L15" s="32"/>
      <c r="M15" s="33"/>
      <c r="N15" s="30"/>
      <c r="O15" s="31"/>
      <c r="P15" s="47" t="str">
        <f t="shared" si="0"/>
        <v/>
      </c>
      <c r="Q15" s="47" t="str">
        <f t="shared" si="1"/>
        <v/>
      </c>
      <c r="R15" s="47" t="str">
        <f t="shared" si="2"/>
        <v/>
      </c>
      <c r="S15" s="47" t="str">
        <f t="shared" si="3"/>
        <v/>
      </c>
      <c r="T15" s="34" t="e">
        <f t="shared" si="4"/>
        <v>#NUM!</v>
      </c>
      <c r="U15" s="34" t="e">
        <f t="shared" si="5"/>
        <v>#NUM!</v>
      </c>
    </row>
    <row r="16" spans="1:21" ht="15.6" x14ac:dyDescent="0.25">
      <c r="A16" s="39"/>
      <c r="B16" s="27"/>
      <c r="C16" s="48"/>
      <c r="D16" s="49"/>
      <c r="E16" s="50"/>
      <c r="F16" s="49"/>
      <c r="G16" s="51"/>
      <c r="H16" s="28"/>
      <c r="I16" s="29"/>
      <c r="J16" s="30"/>
      <c r="K16" s="31"/>
      <c r="L16" s="32"/>
      <c r="M16" s="33"/>
      <c r="N16" s="30"/>
      <c r="O16" s="31"/>
      <c r="P16" s="47" t="str">
        <f t="shared" si="0"/>
        <v/>
      </c>
      <c r="Q16" s="47" t="str">
        <f t="shared" si="1"/>
        <v/>
      </c>
      <c r="R16" s="47" t="str">
        <f t="shared" si="2"/>
        <v/>
      </c>
      <c r="S16" s="47" t="str">
        <f t="shared" si="3"/>
        <v/>
      </c>
      <c r="T16" s="34" t="e">
        <f t="shared" si="4"/>
        <v>#NUM!</v>
      </c>
      <c r="U16" s="34" t="e">
        <f t="shared" si="5"/>
        <v>#NUM!</v>
      </c>
    </row>
    <row r="17" spans="1:19" ht="16.2" thickBot="1" x14ac:dyDescent="0.3">
      <c r="A17" s="52"/>
      <c r="B17" s="53"/>
      <c r="C17" s="52"/>
      <c r="D17" s="52"/>
      <c r="E17" s="52"/>
      <c r="F17" s="52"/>
      <c r="G17" s="52"/>
      <c r="H17" s="52"/>
      <c r="I17" s="52"/>
      <c r="J17" s="52"/>
      <c r="K17" s="52"/>
    </row>
    <row r="18" spans="1:19" ht="51.75" customHeight="1" thickBot="1" x14ac:dyDescent="0.35">
      <c r="A18" s="83" t="s">
        <v>69</v>
      </c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5"/>
      <c r="N18" s="54"/>
      <c r="O18" s="54"/>
      <c r="P18" s="54"/>
      <c r="Q18" s="54"/>
      <c r="R18" s="54"/>
      <c r="S18" s="54"/>
    </row>
    <row r="19" spans="1:19" ht="7.5" customHeight="1" x14ac:dyDescent="0.25"/>
    <row r="20" spans="1:19" ht="15.6" x14ac:dyDescent="0.3">
      <c r="A20" s="55" t="s">
        <v>96</v>
      </c>
      <c r="B20" s="56"/>
    </row>
    <row r="21" spans="1:19" ht="15.6" x14ac:dyDescent="0.3">
      <c r="C21" s="57"/>
    </row>
  </sheetData>
  <mergeCells count="5">
    <mergeCell ref="A3:A4"/>
    <mergeCell ref="B3:B4"/>
    <mergeCell ref="H3:O3"/>
    <mergeCell ref="P3:U3"/>
    <mergeCell ref="A18:M18"/>
  </mergeCells>
  <pageMargins left="0.75" right="0.75" top="1" bottom="1" header="0.5" footer="0.5"/>
  <pageSetup paperSize="9" scale="7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811FD-2AF8-4BFD-8D97-521255DEBBB2}">
  <dimension ref="A1"/>
  <sheetViews>
    <sheetView workbookViewId="0">
      <selection activeCell="M31" sqref="M31:M32"/>
    </sheetView>
  </sheetViews>
  <sheetFormatPr defaultRowHeight="13.2" x14ac:dyDescent="0.2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CA761-36E8-449F-BFC0-D3E4373CAF3E}">
  <sheetPr>
    <pageSetUpPr fitToPage="1"/>
  </sheetPr>
  <dimension ref="A1:R35"/>
  <sheetViews>
    <sheetView workbookViewId="0">
      <selection activeCell="B31" sqref="B31"/>
    </sheetView>
  </sheetViews>
  <sheetFormatPr defaultRowHeight="13.2" x14ac:dyDescent="0.25"/>
  <cols>
    <col min="1" max="1" width="14.44140625" customWidth="1"/>
    <col min="2" max="2" width="12" style="10" hidden="1" customWidth="1"/>
    <col min="3" max="3" width="24.6640625" customWidth="1"/>
    <col min="4" max="4" width="8.5546875" style="10" bestFit="1" customWidth="1"/>
    <col min="5" max="5" width="11.6640625" customWidth="1"/>
    <col min="6" max="6" width="8.6640625" customWidth="1"/>
    <col min="7" max="7" width="9.44140625" bestFit="1" customWidth="1"/>
    <col min="8" max="8" width="11.33203125" customWidth="1"/>
    <col min="9" max="9" width="7.6640625" bestFit="1" customWidth="1"/>
    <col min="10" max="10" width="10.5546875" customWidth="1"/>
    <col min="11" max="11" width="7.6640625" bestFit="1" customWidth="1"/>
    <col min="12" max="12" width="11.33203125" customWidth="1"/>
    <col min="13" max="13" width="7.6640625" bestFit="1" customWidth="1"/>
    <col min="14" max="16" width="6.44140625" hidden="1" customWidth="1"/>
    <col min="17" max="18" width="6.5546875" hidden="1" customWidth="1"/>
  </cols>
  <sheetData>
    <row r="1" spans="1:18" ht="33" x14ac:dyDescent="0.6">
      <c r="A1" s="7"/>
      <c r="B1" s="9"/>
      <c r="C1" s="7" t="s">
        <v>29</v>
      </c>
      <c r="D1" s="9"/>
    </row>
    <row r="2" spans="1:18" ht="8.25" customHeight="1" thickBot="1" x14ac:dyDescent="0.3"/>
    <row r="3" spans="1:18" ht="13.5" customHeight="1" thickBot="1" x14ac:dyDescent="0.3">
      <c r="A3" s="87" t="s">
        <v>21</v>
      </c>
      <c r="B3" s="76" t="s">
        <v>13</v>
      </c>
      <c r="C3" s="75" t="s">
        <v>0</v>
      </c>
      <c r="D3" s="76" t="s">
        <v>10</v>
      </c>
      <c r="E3" s="1" t="s">
        <v>2</v>
      </c>
      <c r="F3" s="1" t="s">
        <v>11</v>
      </c>
      <c r="G3" s="1" t="s">
        <v>11</v>
      </c>
      <c r="H3" s="78" t="s">
        <v>1</v>
      </c>
      <c r="I3" s="79"/>
      <c r="J3" s="79"/>
      <c r="K3" s="79"/>
      <c r="L3" s="79"/>
      <c r="M3" s="80"/>
      <c r="N3" s="81" t="s">
        <v>15</v>
      </c>
      <c r="O3" s="86"/>
      <c r="P3" s="86"/>
      <c r="Q3" s="86"/>
      <c r="R3" s="86"/>
    </row>
    <row r="4" spans="1:18" ht="15.75" customHeight="1" x14ac:dyDescent="0.25">
      <c r="A4" s="88"/>
      <c r="B4" s="77"/>
      <c r="C4" s="73"/>
      <c r="D4" s="77"/>
      <c r="E4" s="16" t="s">
        <v>6</v>
      </c>
      <c r="F4" s="16" t="s">
        <v>10</v>
      </c>
      <c r="G4" s="16" t="s">
        <v>12</v>
      </c>
      <c r="H4" s="17" t="s">
        <v>3</v>
      </c>
      <c r="I4" s="18" t="s">
        <v>7</v>
      </c>
      <c r="J4" s="19" t="s">
        <v>4</v>
      </c>
      <c r="K4" s="20" t="s">
        <v>8</v>
      </c>
      <c r="L4" s="21" t="s">
        <v>5</v>
      </c>
      <c r="M4" s="22" t="s">
        <v>9</v>
      </c>
      <c r="N4" s="23" t="s">
        <v>16</v>
      </c>
      <c r="O4" s="23" t="s">
        <v>17</v>
      </c>
      <c r="P4" s="23" t="s">
        <v>18</v>
      </c>
      <c r="Q4" s="23" t="s">
        <v>19</v>
      </c>
      <c r="R4" s="23" t="s">
        <v>20</v>
      </c>
    </row>
    <row r="5" spans="1:18" ht="15.6" x14ac:dyDescent="0.25">
      <c r="A5" s="15" t="s">
        <v>46</v>
      </c>
      <c r="B5" s="27"/>
      <c r="C5" s="15" t="s">
        <v>22</v>
      </c>
      <c r="D5" s="27" t="s">
        <v>28</v>
      </c>
      <c r="E5" s="37">
        <f t="shared" ref="E5:E21" si="0">IF(H5&gt;0,IF(J5&gt;0,Q5+R5,"Tid Saknas"),"Tid Saknas")</f>
        <v>115.77000000000001</v>
      </c>
      <c r="F5" s="6"/>
      <c r="G5" s="6"/>
      <c r="H5" s="28">
        <v>55</v>
      </c>
      <c r="I5" s="29">
        <v>1</v>
      </c>
      <c r="J5" s="30">
        <v>57.77</v>
      </c>
      <c r="K5" s="31"/>
      <c r="L5" s="32"/>
      <c r="M5" s="33"/>
      <c r="N5" s="23">
        <f t="shared" ref="N5:N23" si="1">IF(H5&gt;0,H5+3*I5,"")</f>
        <v>58</v>
      </c>
      <c r="O5" s="23">
        <f t="shared" ref="O5:O23" si="2">IF(J5&gt;0,J5+3*K5,"")</f>
        <v>57.77</v>
      </c>
      <c r="P5" s="23" t="str">
        <f t="shared" ref="P5:P23" si="3">IF(L5&gt;0,L5+3*M5,"")</f>
        <v/>
      </c>
      <c r="Q5" s="34">
        <f t="shared" ref="Q5:Q23" si="4">SMALL(N5:P5,1)</f>
        <v>57.77</v>
      </c>
      <c r="R5" s="34">
        <f t="shared" ref="R5:R23" si="5">SMALL(N5:P5,2)</f>
        <v>58</v>
      </c>
    </row>
    <row r="6" spans="1:18" ht="15.6" x14ac:dyDescent="0.25">
      <c r="A6" s="15" t="s">
        <v>58</v>
      </c>
      <c r="B6" s="27"/>
      <c r="C6" s="15" t="s">
        <v>36</v>
      </c>
      <c r="D6" s="27" t="s">
        <v>28</v>
      </c>
      <c r="E6" s="37">
        <f t="shared" si="0"/>
        <v>130.21</v>
      </c>
      <c r="F6" s="5"/>
      <c r="G6" s="5"/>
      <c r="H6" s="28">
        <v>60.4</v>
      </c>
      <c r="I6" s="29"/>
      <c r="J6" s="30">
        <v>66.81</v>
      </c>
      <c r="K6" s="31">
        <v>1</v>
      </c>
      <c r="L6" s="32"/>
      <c r="M6" s="33"/>
      <c r="N6" s="23">
        <f t="shared" si="1"/>
        <v>60.4</v>
      </c>
      <c r="O6" s="23">
        <f t="shared" si="2"/>
        <v>69.81</v>
      </c>
      <c r="P6" s="23" t="str">
        <f t="shared" si="3"/>
        <v/>
      </c>
      <c r="Q6" s="34">
        <f t="shared" si="4"/>
        <v>60.4</v>
      </c>
      <c r="R6" s="34">
        <f t="shared" si="5"/>
        <v>69.81</v>
      </c>
    </row>
    <row r="7" spans="1:18" ht="15.6" x14ac:dyDescent="0.25">
      <c r="A7" s="15" t="s">
        <v>41</v>
      </c>
      <c r="B7" s="27"/>
      <c r="C7" s="15" t="s">
        <v>30</v>
      </c>
      <c r="D7" s="27" t="s">
        <v>28</v>
      </c>
      <c r="E7" s="37" t="str">
        <f t="shared" si="0"/>
        <v>Tid Saknas</v>
      </c>
      <c r="F7" s="5"/>
      <c r="G7" s="5"/>
      <c r="H7" s="28">
        <v>52.2</v>
      </c>
      <c r="I7" s="29"/>
      <c r="J7" s="30"/>
      <c r="K7" s="31"/>
      <c r="L7" s="32"/>
      <c r="M7" s="33"/>
      <c r="N7" s="23">
        <f t="shared" si="1"/>
        <v>52.2</v>
      </c>
      <c r="O7" s="23" t="str">
        <f t="shared" si="2"/>
        <v/>
      </c>
      <c r="P7" s="23" t="str">
        <f t="shared" si="3"/>
        <v/>
      </c>
      <c r="Q7" s="34">
        <f t="shared" si="4"/>
        <v>52.2</v>
      </c>
      <c r="R7" s="34" t="e">
        <f t="shared" si="5"/>
        <v>#NUM!</v>
      </c>
    </row>
    <row r="8" spans="1:18" ht="15.6" x14ac:dyDescent="0.25">
      <c r="A8" s="15" t="s">
        <v>49</v>
      </c>
      <c r="B8" s="27"/>
      <c r="C8" s="15" t="s">
        <v>39</v>
      </c>
      <c r="D8" s="27" t="s">
        <v>28</v>
      </c>
      <c r="E8" s="37" t="str">
        <f t="shared" si="0"/>
        <v>Tid Saknas</v>
      </c>
      <c r="F8" s="5"/>
      <c r="G8" s="5"/>
      <c r="H8" s="28">
        <v>54.55</v>
      </c>
      <c r="I8" s="29"/>
      <c r="J8" s="30"/>
      <c r="K8" s="31"/>
      <c r="L8" s="32"/>
      <c r="M8" s="33"/>
      <c r="N8" s="23">
        <f t="shared" si="1"/>
        <v>54.55</v>
      </c>
      <c r="O8" s="23" t="str">
        <f t="shared" si="2"/>
        <v/>
      </c>
      <c r="P8" s="23" t="str">
        <f t="shared" si="3"/>
        <v/>
      </c>
      <c r="Q8" s="34">
        <f t="shared" si="4"/>
        <v>54.55</v>
      </c>
      <c r="R8" s="34" t="e">
        <f t="shared" si="5"/>
        <v>#NUM!</v>
      </c>
    </row>
    <row r="9" spans="1:18" ht="15.6" x14ac:dyDescent="0.25">
      <c r="A9" s="15" t="s">
        <v>55</v>
      </c>
      <c r="B9" s="27"/>
      <c r="C9" s="15" t="s">
        <v>27</v>
      </c>
      <c r="D9" s="27" t="s">
        <v>28</v>
      </c>
      <c r="E9" s="37" t="str">
        <f t="shared" si="0"/>
        <v>Tid Saknas</v>
      </c>
      <c r="F9" s="5"/>
      <c r="G9" s="5"/>
      <c r="H9" s="28">
        <v>59.93</v>
      </c>
      <c r="I9" s="29"/>
      <c r="J9" s="30"/>
      <c r="K9" s="31"/>
      <c r="L9" s="32"/>
      <c r="M9" s="33"/>
      <c r="N9" s="23">
        <f t="shared" si="1"/>
        <v>59.93</v>
      </c>
      <c r="O9" s="23" t="str">
        <f t="shared" si="2"/>
        <v/>
      </c>
      <c r="P9" s="23" t="str">
        <f t="shared" si="3"/>
        <v/>
      </c>
      <c r="Q9" s="34">
        <f t="shared" si="4"/>
        <v>59.93</v>
      </c>
      <c r="R9" s="34" t="e">
        <f t="shared" si="5"/>
        <v>#NUM!</v>
      </c>
    </row>
    <row r="10" spans="1:18" ht="15.6" x14ac:dyDescent="0.25">
      <c r="A10" s="15" t="s">
        <v>42</v>
      </c>
      <c r="B10" s="27"/>
      <c r="C10" s="15" t="s">
        <v>32</v>
      </c>
      <c r="D10" s="27"/>
      <c r="E10" s="16">
        <f t="shared" si="0"/>
        <v>110.46000000000001</v>
      </c>
      <c r="F10" s="5"/>
      <c r="G10" s="5"/>
      <c r="H10" s="28">
        <v>55.9</v>
      </c>
      <c r="I10" s="29"/>
      <c r="J10" s="30">
        <v>54.56</v>
      </c>
      <c r="K10" s="31"/>
      <c r="L10" s="32">
        <v>59.84</v>
      </c>
      <c r="M10" s="33"/>
      <c r="N10" s="23">
        <f t="shared" si="1"/>
        <v>55.9</v>
      </c>
      <c r="O10" s="23">
        <f t="shared" si="2"/>
        <v>54.56</v>
      </c>
      <c r="P10" s="23">
        <f t="shared" si="3"/>
        <v>59.84</v>
      </c>
      <c r="Q10" s="34">
        <f t="shared" si="4"/>
        <v>54.56</v>
      </c>
      <c r="R10" s="34">
        <f t="shared" si="5"/>
        <v>55.9</v>
      </c>
    </row>
    <row r="11" spans="1:18" ht="15.6" x14ac:dyDescent="0.25">
      <c r="A11" s="15" t="s">
        <v>43</v>
      </c>
      <c r="B11" s="27"/>
      <c r="C11" s="15" t="s">
        <v>33</v>
      </c>
      <c r="D11" s="27"/>
      <c r="E11" s="37">
        <f t="shared" si="0"/>
        <v>114.46</v>
      </c>
      <c r="F11" s="5"/>
      <c r="G11" s="5"/>
      <c r="H11" s="28">
        <v>59.66</v>
      </c>
      <c r="I11" s="29"/>
      <c r="J11" s="30">
        <v>54.8</v>
      </c>
      <c r="K11" s="31"/>
      <c r="L11" s="32"/>
      <c r="M11" s="33"/>
      <c r="N11" s="23">
        <f t="shared" si="1"/>
        <v>59.66</v>
      </c>
      <c r="O11" s="23">
        <f t="shared" si="2"/>
        <v>54.8</v>
      </c>
      <c r="P11" s="23" t="str">
        <f t="shared" si="3"/>
        <v/>
      </c>
      <c r="Q11" s="34">
        <f t="shared" si="4"/>
        <v>54.8</v>
      </c>
      <c r="R11" s="34">
        <f t="shared" si="5"/>
        <v>59.66</v>
      </c>
    </row>
    <row r="12" spans="1:18" ht="15.6" x14ac:dyDescent="0.25">
      <c r="A12" s="15" t="s">
        <v>54</v>
      </c>
      <c r="B12" s="27"/>
      <c r="C12" s="15" t="s">
        <v>37</v>
      </c>
      <c r="D12" s="27"/>
      <c r="E12" s="37">
        <f t="shared" si="0"/>
        <v>120.39</v>
      </c>
      <c r="F12" s="5"/>
      <c r="G12" s="5"/>
      <c r="H12" s="28">
        <v>59.65</v>
      </c>
      <c r="I12" s="29"/>
      <c r="J12" s="30">
        <v>57.74</v>
      </c>
      <c r="K12" s="31">
        <v>1</v>
      </c>
      <c r="L12" s="32">
        <v>61.29</v>
      </c>
      <c r="M12" s="33"/>
      <c r="N12" s="23">
        <f t="shared" si="1"/>
        <v>59.65</v>
      </c>
      <c r="O12" s="23">
        <f t="shared" si="2"/>
        <v>60.74</v>
      </c>
      <c r="P12" s="23">
        <f t="shared" si="3"/>
        <v>61.29</v>
      </c>
      <c r="Q12" s="34">
        <f t="shared" si="4"/>
        <v>59.65</v>
      </c>
      <c r="R12" s="34">
        <f t="shared" si="5"/>
        <v>60.74</v>
      </c>
    </row>
    <row r="13" spans="1:18" ht="15.6" x14ac:dyDescent="0.25">
      <c r="A13" s="15" t="s">
        <v>48</v>
      </c>
      <c r="B13" s="27"/>
      <c r="C13" s="15" t="s">
        <v>38</v>
      </c>
      <c r="D13" s="27"/>
      <c r="E13" s="37">
        <f t="shared" si="0"/>
        <v>123.02</v>
      </c>
      <c r="F13" s="5"/>
      <c r="G13" s="5"/>
      <c r="H13" s="28">
        <v>58.14</v>
      </c>
      <c r="I13" s="29"/>
      <c r="J13" s="30">
        <v>61.88</v>
      </c>
      <c r="K13" s="31">
        <v>1</v>
      </c>
      <c r="L13" s="32"/>
      <c r="M13" s="33"/>
      <c r="N13" s="23">
        <f t="shared" si="1"/>
        <v>58.14</v>
      </c>
      <c r="O13" s="23">
        <f t="shared" si="2"/>
        <v>64.88</v>
      </c>
      <c r="P13" s="23" t="str">
        <f t="shared" si="3"/>
        <v/>
      </c>
      <c r="Q13" s="34">
        <f t="shared" si="4"/>
        <v>58.14</v>
      </c>
      <c r="R13" s="34">
        <f t="shared" si="5"/>
        <v>64.88</v>
      </c>
    </row>
    <row r="14" spans="1:18" ht="15.6" x14ac:dyDescent="0.25">
      <c r="A14" s="15" t="s">
        <v>61</v>
      </c>
      <c r="B14" s="27"/>
      <c r="C14" s="15" t="s">
        <v>62</v>
      </c>
      <c r="D14" s="27"/>
      <c r="E14" s="37">
        <f t="shared" si="0"/>
        <v>123.47999999999999</v>
      </c>
      <c r="F14" s="5"/>
      <c r="G14" s="5"/>
      <c r="H14" s="28">
        <v>60.97</v>
      </c>
      <c r="I14" s="29"/>
      <c r="J14" s="30">
        <v>62.51</v>
      </c>
      <c r="K14" s="31"/>
      <c r="L14" s="32"/>
      <c r="M14" s="33"/>
      <c r="N14" s="23">
        <f t="shared" si="1"/>
        <v>60.97</v>
      </c>
      <c r="O14" s="23">
        <f t="shared" si="2"/>
        <v>62.51</v>
      </c>
      <c r="P14" s="23" t="str">
        <f t="shared" si="3"/>
        <v/>
      </c>
      <c r="Q14" s="34">
        <f t="shared" si="4"/>
        <v>60.97</v>
      </c>
      <c r="R14" s="34">
        <f t="shared" si="5"/>
        <v>62.51</v>
      </c>
    </row>
    <row r="15" spans="1:18" ht="15.6" x14ac:dyDescent="0.25">
      <c r="A15" s="15" t="s">
        <v>53</v>
      </c>
      <c r="B15" s="27"/>
      <c r="C15" s="15" t="s">
        <v>23</v>
      </c>
      <c r="D15" s="27"/>
      <c r="E15" s="37">
        <f t="shared" si="0"/>
        <v>124.50999999999999</v>
      </c>
      <c r="F15" s="5"/>
      <c r="G15" s="5"/>
      <c r="H15" s="28">
        <v>57.71</v>
      </c>
      <c r="I15" s="29"/>
      <c r="J15" s="30">
        <v>66.8</v>
      </c>
      <c r="K15" s="31"/>
      <c r="L15" s="32"/>
      <c r="M15" s="33"/>
      <c r="N15" s="23">
        <f t="shared" si="1"/>
        <v>57.71</v>
      </c>
      <c r="O15" s="23">
        <f t="shared" si="2"/>
        <v>66.8</v>
      </c>
      <c r="P15" s="23" t="str">
        <f t="shared" si="3"/>
        <v/>
      </c>
      <c r="Q15" s="34">
        <f t="shared" si="4"/>
        <v>57.71</v>
      </c>
      <c r="R15" s="34">
        <f t="shared" si="5"/>
        <v>66.8</v>
      </c>
    </row>
    <row r="16" spans="1:18" ht="15.6" x14ac:dyDescent="0.25">
      <c r="A16" s="15" t="s">
        <v>44</v>
      </c>
      <c r="B16" s="27"/>
      <c r="C16" s="15" t="s">
        <v>24</v>
      </c>
      <c r="D16" s="27"/>
      <c r="E16" s="16">
        <f t="shared" si="0"/>
        <v>124.69</v>
      </c>
      <c r="F16" s="5"/>
      <c r="G16" s="5"/>
      <c r="H16" s="28">
        <v>63.61</v>
      </c>
      <c r="I16" s="29"/>
      <c r="J16" s="30">
        <v>61.08</v>
      </c>
      <c r="K16" s="31"/>
      <c r="L16" s="32">
        <v>65.66</v>
      </c>
      <c r="M16" s="33"/>
      <c r="N16" s="23">
        <f t="shared" si="1"/>
        <v>63.61</v>
      </c>
      <c r="O16" s="23">
        <f t="shared" si="2"/>
        <v>61.08</v>
      </c>
      <c r="P16" s="23">
        <f t="shared" si="3"/>
        <v>65.66</v>
      </c>
      <c r="Q16" s="34">
        <f t="shared" si="4"/>
        <v>61.08</v>
      </c>
      <c r="R16" s="34">
        <f t="shared" si="5"/>
        <v>63.61</v>
      </c>
    </row>
    <row r="17" spans="1:18" ht="15.6" x14ac:dyDescent="0.25">
      <c r="A17" s="15" t="s">
        <v>52</v>
      </c>
      <c r="B17" s="27"/>
      <c r="C17" s="15" t="s">
        <v>31</v>
      </c>
      <c r="D17" s="27"/>
      <c r="E17" s="16">
        <f t="shared" si="0"/>
        <v>127.16999999999999</v>
      </c>
      <c r="F17" s="5"/>
      <c r="G17" s="5"/>
      <c r="H17" s="28">
        <v>63.55</v>
      </c>
      <c r="I17" s="29"/>
      <c r="J17" s="30">
        <v>60.62</v>
      </c>
      <c r="K17" s="31">
        <v>1</v>
      </c>
      <c r="L17" s="32">
        <v>70.94</v>
      </c>
      <c r="M17" s="33"/>
      <c r="N17" s="23">
        <f t="shared" si="1"/>
        <v>63.55</v>
      </c>
      <c r="O17" s="23">
        <f t="shared" si="2"/>
        <v>63.62</v>
      </c>
      <c r="P17" s="23">
        <f t="shared" si="3"/>
        <v>70.94</v>
      </c>
      <c r="Q17" s="34">
        <f t="shared" si="4"/>
        <v>63.55</v>
      </c>
      <c r="R17" s="34">
        <f t="shared" si="5"/>
        <v>63.62</v>
      </c>
    </row>
    <row r="18" spans="1:18" ht="15.6" x14ac:dyDescent="0.25">
      <c r="A18" s="15" t="s">
        <v>45</v>
      </c>
      <c r="B18" s="27"/>
      <c r="C18" s="15" t="s">
        <v>25</v>
      </c>
      <c r="D18" s="27"/>
      <c r="E18" s="37">
        <f t="shared" si="0"/>
        <v>127.97</v>
      </c>
      <c r="F18" s="5"/>
      <c r="G18" s="5"/>
      <c r="H18" s="28">
        <v>64.3</v>
      </c>
      <c r="I18" s="29"/>
      <c r="J18" s="30">
        <v>63.67</v>
      </c>
      <c r="K18" s="31"/>
      <c r="L18" s="32">
        <v>68.97</v>
      </c>
      <c r="M18" s="33"/>
      <c r="N18" s="23">
        <f t="shared" si="1"/>
        <v>64.3</v>
      </c>
      <c r="O18" s="23">
        <f t="shared" si="2"/>
        <v>63.67</v>
      </c>
      <c r="P18" s="23">
        <f t="shared" si="3"/>
        <v>68.97</v>
      </c>
      <c r="Q18" s="34">
        <f t="shared" si="4"/>
        <v>63.67</v>
      </c>
      <c r="R18" s="34">
        <f t="shared" si="5"/>
        <v>64.3</v>
      </c>
    </row>
    <row r="19" spans="1:18" ht="15.6" x14ac:dyDescent="0.25">
      <c r="A19" s="15" t="s">
        <v>51</v>
      </c>
      <c r="B19" s="27"/>
      <c r="C19" s="15" t="s">
        <v>40</v>
      </c>
      <c r="D19" s="27"/>
      <c r="E19" s="16">
        <f t="shared" si="0"/>
        <v>134.47</v>
      </c>
      <c r="F19" s="5"/>
      <c r="G19" s="5"/>
      <c r="H19" s="28">
        <v>66.55</v>
      </c>
      <c r="I19" s="29"/>
      <c r="J19" s="30">
        <v>67.92</v>
      </c>
      <c r="K19" s="31"/>
      <c r="L19" s="32"/>
      <c r="M19" s="33"/>
      <c r="N19" s="23">
        <f t="shared" si="1"/>
        <v>66.55</v>
      </c>
      <c r="O19" s="23">
        <f t="shared" si="2"/>
        <v>67.92</v>
      </c>
      <c r="P19" s="23" t="str">
        <f t="shared" si="3"/>
        <v/>
      </c>
      <c r="Q19" s="34">
        <f t="shared" si="4"/>
        <v>66.55</v>
      </c>
      <c r="R19" s="34">
        <f t="shared" si="5"/>
        <v>67.92</v>
      </c>
    </row>
    <row r="20" spans="1:18" ht="15.6" x14ac:dyDescent="0.25">
      <c r="A20" s="15" t="s">
        <v>50</v>
      </c>
      <c r="B20" s="27"/>
      <c r="C20" s="15" t="s">
        <v>35</v>
      </c>
      <c r="D20" s="27"/>
      <c r="E20" s="37">
        <f t="shared" si="0"/>
        <v>136.22999999999999</v>
      </c>
      <c r="F20" s="5"/>
      <c r="G20" s="5"/>
      <c r="H20" s="28">
        <v>68.099999999999994</v>
      </c>
      <c r="I20" s="29"/>
      <c r="J20" s="30">
        <v>68.13</v>
      </c>
      <c r="K20" s="31"/>
      <c r="L20" s="32"/>
      <c r="M20" s="33"/>
      <c r="N20" s="23">
        <f t="shared" si="1"/>
        <v>68.099999999999994</v>
      </c>
      <c r="O20" s="23">
        <f t="shared" si="2"/>
        <v>68.13</v>
      </c>
      <c r="P20" s="23" t="str">
        <f t="shared" si="3"/>
        <v/>
      </c>
      <c r="Q20" s="34">
        <f t="shared" si="4"/>
        <v>68.099999999999994</v>
      </c>
      <c r="R20" s="34">
        <f t="shared" si="5"/>
        <v>68.13</v>
      </c>
    </row>
    <row r="21" spans="1:18" ht="15.6" x14ac:dyDescent="0.25">
      <c r="A21" s="15" t="s">
        <v>56</v>
      </c>
      <c r="B21" s="27"/>
      <c r="C21" s="15" t="s">
        <v>34</v>
      </c>
      <c r="D21" s="27"/>
      <c r="E21" s="37" t="str">
        <f t="shared" si="0"/>
        <v>Tid Saknas</v>
      </c>
      <c r="F21" s="5"/>
      <c r="G21" s="5"/>
      <c r="H21" s="28">
        <v>62.24</v>
      </c>
      <c r="I21" s="29"/>
      <c r="J21" s="30"/>
      <c r="K21" s="31"/>
      <c r="L21" s="32"/>
      <c r="M21" s="33"/>
      <c r="N21" s="23">
        <f t="shared" si="1"/>
        <v>62.24</v>
      </c>
      <c r="O21" s="23" t="str">
        <f t="shared" si="2"/>
        <v/>
      </c>
      <c r="P21" s="23" t="str">
        <f t="shared" si="3"/>
        <v/>
      </c>
      <c r="Q21" s="34">
        <f t="shared" si="4"/>
        <v>62.24</v>
      </c>
      <c r="R21" s="34" t="e">
        <f t="shared" si="5"/>
        <v>#NUM!</v>
      </c>
    </row>
    <row r="22" spans="1:18" ht="15.6" x14ac:dyDescent="0.25">
      <c r="A22" s="15"/>
      <c r="B22" s="38"/>
      <c r="C22" s="15"/>
      <c r="D22" s="38"/>
      <c r="E22" s="16"/>
      <c r="F22" s="6"/>
      <c r="G22" s="6"/>
      <c r="H22" s="28"/>
      <c r="I22" s="29"/>
      <c r="J22" s="30"/>
      <c r="K22" s="31"/>
      <c r="L22" s="32"/>
      <c r="M22" s="33"/>
      <c r="N22" s="23" t="str">
        <f t="shared" si="1"/>
        <v/>
      </c>
      <c r="O22" s="23" t="str">
        <f t="shared" si="2"/>
        <v/>
      </c>
      <c r="P22" s="23" t="str">
        <f t="shared" si="3"/>
        <v/>
      </c>
      <c r="Q22" s="34" t="e">
        <f t="shared" si="4"/>
        <v>#NUM!</v>
      </c>
      <c r="R22" s="34" t="e">
        <f t="shared" si="5"/>
        <v>#NUM!</v>
      </c>
    </row>
    <row r="23" spans="1:18" ht="15.6" x14ac:dyDescent="0.25">
      <c r="A23" s="15" t="s">
        <v>57</v>
      </c>
      <c r="B23" s="27"/>
      <c r="C23" s="15" t="s">
        <v>59</v>
      </c>
      <c r="D23" s="27"/>
      <c r="E23" s="16" t="str">
        <f>IF(H23&gt;0,IF(J23&gt;0,Q23+R23,"Tid Saknas"),"Tid Saknas")</f>
        <v>Tid Saknas</v>
      </c>
      <c r="F23" s="5"/>
      <c r="G23" s="5"/>
      <c r="H23" s="28">
        <v>57.19</v>
      </c>
      <c r="I23" s="29"/>
      <c r="J23" s="30"/>
      <c r="K23" s="31"/>
      <c r="L23" s="32"/>
      <c r="M23" s="33"/>
      <c r="N23" s="23">
        <f t="shared" si="1"/>
        <v>57.19</v>
      </c>
      <c r="O23" s="23" t="str">
        <f t="shared" si="2"/>
        <v/>
      </c>
      <c r="P23" s="23" t="str">
        <f t="shared" si="3"/>
        <v/>
      </c>
      <c r="Q23" s="34">
        <f t="shared" si="4"/>
        <v>57.19</v>
      </c>
      <c r="R23" s="34" t="e">
        <f t="shared" si="5"/>
        <v>#NUM!</v>
      </c>
    </row>
    <row r="24" spans="1:18" ht="15.6" x14ac:dyDescent="0.25">
      <c r="A24" s="15" t="s">
        <v>47</v>
      </c>
      <c r="B24" s="27"/>
      <c r="C24" s="15" t="s">
        <v>60</v>
      </c>
      <c r="D24" s="27"/>
      <c r="E24" s="16">
        <f>IF(H24&gt;0,IF(J24&gt;0,Q24+R24,"Tid Saknas"),"Tid Saknas")</f>
        <v>144.61000000000001</v>
      </c>
      <c r="F24" s="5"/>
      <c r="G24" s="5"/>
      <c r="H24" s="28">
        <v>69.84</v>
      </c>
      <c r="I24" s="29"/>
      <c r="J24" s="30">
        <v>74.77</v>
      </c>
      <c r="K24" s="31"/>
      <c r="L24" s="32"/>
      <c r="M24" s="33"/>
      <c r="N24" s="23">
        <f t="shared" ref="N24:N29" si="6">IF(H24&gt;0,H24+3*I24,"")</f>
        <v>69.84</v>
      </c>
      <c r="O24" s="23">
        <f t="shared" ref="O24:O29" si="7">IF(J24&gt;0,J24+3*K24,"")</f>
        <v>74.77</v>
      </c>
      <c r="P24" s="23" t="str">
        <f t="shared" ref="P24:P29" si="8">IF(L24&gt;0,L24+3*M24,"")</f>
        <v/>
      </c>
      <c r="Q24" s="34">
        <f t="shared" ref="Q24:Q29" si="9">SMALL(N24:P24,1)</f>
        <v>69.84</v>
      </c>
      <c r="R24" s="34">
        <f t="shared" ref="R24:R29" si="10">SMALL(N24:P24,2)</f>
        <v>74.77</v>
      </c>
    </row>
    <row r="25" spans="1:18" ht="15.6" x14ac:dyDescent="0.25">
      <c r="A25" s="24"/>
      <c r="B25" s="25"/>
      <c r="C25" s="26"/>
      <c r="D25" s="27"/>
      <c r="E25" s="16"/>
      <c r="F25" s="5"/>
      <c r="G25" s="5"/>
      <c r="H25" s="28"/>
      <c r="I25" s="29"/>
      <c r="J25" s="30"/>
      <c r="K25" s="31"/>
      <c r="L25" s="32"/>
      <c r="M25" s="33"/>
      <c r="N25" s="23" t="str">
        <f t="shared" si="6"/>
        <v/>
      </c>
      <c r="O25" s="23" t="str">
        <f t="shared" si="7"/>
        <v/>
      </c>
      <c r="P25" s="23" t="str">
        <f t="shared" si="8"/>
        <v/>
      </c>
      <c r="Q25" s="34" t="e">
        <f t="shared" si="9"/>
        <v>#NUM!</v>
      </c>
      <c r="R25" s="34" t="e">
        <f t="shared" si="10"/>
        <v>#NUM!</v>
      </c>
    </row>
    <row r="26" spans="1:18" ht="15.6" x14ac:dyDescent="0.25">
      <c r="A26" s="24"/>
      <c r="B26" s="25"/>
      <c r="C26" s="26"/>
      <c r="D26" s="27"/>
      <c r="E26" s="16"/>
      <c r="F26" s="5"/>
      <c r="G26" s="5"/>
      <c r="H26" s="28"/>
      <c r="I26" s="29"/>
      <c r="J26" s="30"/>
      <c r="K26" s="31"/>
      <c r="L26" s="32"/>
      <c r="M26" s="33"/>
      <c r="N26" s="23" t="str">
        <f t="shared" si="6"/>
        <v/>
      </c>
      <c r="O26" s="23" t="str">
        <f t="shared" si="7"/>
        <v/>
      </c>
      <c r="P26" s="23" t="str">
        <f t="shared" si="8"/>
        <v/>
      </c>
      <c r="Q26" s="34" t="e">
        <f t="shared" si="9"/>
        <v>#NUM!</v>
      </c>
      <c r="R26" s="34" t="e">
        <f t="shared" si="10"/>
        <v>#NUM!</v>
      </c>
    </row>
    <row r="27" spans="1:18" ht="15.6" x14ac:dyDescent="0.25">
      <c r="A27" s="24"/>
      <c r="B27" s="25"/>
      <c r="C27" s="26"/>
      <c r="D27" s="27"/>
      <c r="E27" s="16"/>
      <c r="F27" s="5"/>
      <c r="G27" s="5"/>
      <c r="H27" s="28"/>
      <c r="I27" s="29"/>
      <c r="J27" s="30"/>
      <c r="K27" s="31"/>
      <c r="L27" s="32"/>
      <c r="M27" s="33"/>
      <c r="N27" s="23" t="str">
        <f t="shared" si="6"/>
        <v/>
      </c>
      <c r="O27" s="23" t="str">
        <f t="shared" si="7"/>
        <v/>
      </c>
      <c r="P27" s="23" t="str">
        <f t="shared" si="8"/>
        <v/>
      </c>
      <c r="Q27" s="34" t="e">
        <f t="shared" si="9"/>
        <v>#NUM!</v>
      </c>
      <c r="R27" s="34" t="e">
        <f t="shared" si="10"/>
        <v>#NUM!</v>
      </c>
    </row>
    <row r="28" spans="1:18" ht="15.6" x14ac:dyDescent="0.25">
      <c r="A28" s="24"/>
      <c r="B28" s="25"/>
      <c r="C28" s="26"/>
      <c r="D28" s="27"/>
      <c r="E28" s="16"/>
      <c r="F28" s="5"/>
      <c r="G28" s="5"/>
      <c r="H28" s="28"/>
      <c r="I28" s="29"/>
      <c r="J28" s="30"/>
      <c r="K28" s="31"/>
      <c r="L28" s="32"/>
      <c r="M28" s="33"/>
      <c r="N28" s="23" t="str">
        <f t="shared" si="6"/>
        <v/>
      </c>
      <c r="O28" s="23" t="str">
        <f t="shared" si="7"/>
        <v/>
      </c>
      <c r="P28" s="23" t="str">
        <f t="shared" si="8"/>
        <v/>
      </c>
      <c r="Q28" s="34" t="e">
        <f t="shared" si="9"/>
        <v>#NUM!</v>
      </c>
      <c r="R28" s="34" t="e">
        <f t="shared" si="10"/>
        <v>#NUM!</v>
      </c>
    </row>
    <row r="29" spans="1:18" ht="15.6" x14ac:dyDescent="0.25">
      <c r="A29" s="24"/>
      <c r="B29" s="25"/>
      <c r="C29" s="26"/>
      <c r="D29" s="27"/>
      <c r="E29" s="16"/>
      <c r="F29" s="5"/>
      <c r="G29" s="5"/>
      <c r="H29" s="28"/>
      <c r="I29" s="29"/>
      <c r="J29" s="30"/>
      <c r="K29" s="31"/>
      <c r="L29" s="32"/>
      <c r="M29" s="33"/>
      <c r="N29" s="23" t="str">
        <f t="shared" si="6"/>
        <v/>
      </c>
      <c r="O29" s="23" t="str">
        <f t="shared" si="7"/>
        <v/>
      </c>
      <c r="P29" s="23" t="str">
        <f t="shared" si="8"/>
        <v/>
      </c>
      <c r="Q29" s="34" t="e">
        <f t="shared" si="9"/>
        <v>#NUM!</v>
      </c>
      <c r="R29" s="34" t="e">
        <f t="shared" si="10"/>
        <v>#NUM!</v>
      </c>
    </row>
    <row r="30" spans="1:18" ht="15.6" x14ac:dyDescent="0.25">
      <c r="A30" s="24"/>
      <c r="B30" s="25"/>
      <c r="C30" s="26"/>
      <c r="D30" s="27"/>
      <c r="E30" s="16"/>
      <c r="F30" s="5"/>
      <c r="G30" s="5"/>
      <c r="H30" s="28"/>
      <c r="I30" s="29"/>
      <c r="J30" s="30"/>
      <c r="K30" s="31"/>
      <c r="L30" s="32"/>
      <c r="M30" s="33"/>
      <c r="N30" s="23" t="str">
        <f>IF(H30&gt;0,H30+3*I30,"")</f>
        <v/>
      </c>
      <c r="O30" s="23" t="str">
        <f>IF(J30&gt;0,J30+3*K30,"")</f>
        <v/>
      </c>
      <c r="P30" s="23" t="str">
        <f>IF(L30&gt;0,L30+3*M30,"")</f>
        <v/>
      </c>
      <c r="Q30" s="34" t="e">
        <f>SMALL(N30:P30,1)</f>
        <v>#NUM!</v>
      </c>
      <c r="R30" s="34" t="e">
        <f>SMALL(N30:P30,2)</f>
        <v>#NUM!</v>
      </c>
    </row>
    <row r="31" spans="1:18" ht="16.2" thickBot="1" x14ac:dyDescent="0.3">
      <c r="C31" s="2"/>
      <c r="D31" s="11"/>
      <c r="E31" s="2"/>
      <c r="F31" s="2"/>
      <c r="G31" s="2"/>
      <c r="H31" s="2"/>
      <c r="I31" s="2"/>
      <c r="J31" s="2"/>
      <c r="K31" s="2"/>
    </row>
    <row r="32" spans="1:18" ht="66" customHeight="1" thickBot="1" x14ac:dyDescent="0.35">
      <c r="A32" s="8"/>
      <c r="B32" s="13"/>
      <c r="C32" s="83" t="s">
        <v>14</v>
      </c>
      <c r="D32" s="84"/>
      <c r="E32" s="84"/>
      <c r="F32" s="84"/>
      <c r="G32" s="84"/>
      <c r="H32" s="84"/>
      <c r="I32" s="84"/>
      <c r="J32" s="84"/>
      <c r="K32" s="84"/>
      <c r="L32" s="84"/>
      <c r="M32" s="85"/>
      <c r="N32" s="35"/>
      <c r="O32" s="35"/>
      <c r="P32" s="35"/>
    </row>
    <row r="33" spans="3:5" ht="7.5" customHeight="1" x14ac:dyDescent="0.25"/>
    <row r="34" spans="3:5" ht="15.6" x14ac:dyDescent="0.3">
      <c r="C34" s="3"/>
      <c r="D34" s="12"/>
    </row>
    <row r="35" spans="3:5" ht="15.6" x14ac:dyDescent="0.3">
      <c r="E35" s="4"/>
    </row>
  </sheetData>
  <mergeCells count="7">
    <mergeCell ref="N3:R3"/>
    <mergeCell ref="C3:C4"/>
    <mergeCell ref="A3:A4"/>
    <mergeCell ref="C32:M32"/>
    <mergeCell ref="H3:M3"/>
    <mergeCell ref="D3:D4"/>
    <mergeCell ref="B3:B4"/>
  </mergeCells>
  <phoneticPr fontId="1" type="noConversion"/>
  <pageMargins left="0.75" right="0.75" top="1" bottom="1" header="0.5" footer="0.5"/>
  <pageSetup paperSize="9" scale="8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4AFC8-21E6-4FF8-B611-C627005833FF}">
  <sheetPr>
    <pageSetUpPr fitToPage="1"/>
  </sheetPr>
  <dimension ref="A1:Q25"/>
  <sheetViews>
    <sheetView workbookViewId="0">
      <selection activeCell="B31" sqref="B31"/>
    </sheetView>
  </sheetViews>
  <sheetFormatPr defaultRowHeight="13.2" x14ac:dyDescent="0.25"/>
  <cols>
    <col min="1" max="1" width="14.44140625" customWidth="1"/>
    <col min="2" max="2" width="26.6640625" customWidth="1"/>
    <col min="3" max="3" width="8.5546875" style="10" bestFit="1" customWidth="1"/>
    <col min="4" max="4" width="11.6640625" customWidth="1"/>
    <col min="5" max="5" width="8.6640625" customWidth="1"/>
    <col min="6" max="6" width="9.44140625" bestFit="1" customWidth="1"/>
    <col min="7" max="7" width="11.33203125" customWidth="1"/>
    <col min="8" max="8" width="7.6640625" bestFit="1" customWidth="1"/>
    <col min="9" max="9" width="10.5546875" customWidth="1"/>
    <col min="10" max="10" width="7.6640625" bestFit="1" customWidth="1"/>
    <col min="11" max="11" width="11.33203125" customWidth="1"/>
    <col min="12" max="12" width="7.6640625" bestFit="1" customWidth="1"/>
    <col min="13" max="15" width="6.44140625" hidden="1" customWidth="1"/>
    <col min="16" max="17" width="6.5546875" hidden="1" customWidth="1"/>
  </cols>
  <sheetData>
    <row r="1" spans="1:17" ht="33" x14ac:dyDescent="0.6">
      <c r="A1" s="7"/>
      <c r="B1" s="7" t="s">
        <v>63</v>
      </c>
      <c r="C1" s="9"/>
    </row>
    <row r="2" spans="1:17" ht="8.25" customHeight="1" thickBot="1" x14ac:dyDescent="0.3"/>
    <row r="3" spans="1:17" ht="13.5" customHeight="1" thickBot="1" x14ac:dyDescent="0.3">
      <c r="A3" s="87" t="s">
        <v>21</v>
      </c>
      <c r="B3" s="75" t="s">
        <v>0</v>
      </c>
      <c r="C3" s="76" t="s">
        <v>10</v>
      </c>
      <c r="D3" s="1" t="s">
        <v>2</v>
      </c>
      <c r="E3" s="1" t="s">
        <v>11</v>
      </c>
      <c r="F3" s="1" t="s">
        <v>11</v>
      </c>
      <c r="G3" s="78" t="s">
        <v>1</v>
      </c>
      <c r="H3" s="79"/>
      <c r="I3" s="79"/>
      <c r="J3" s="79"/>
      <c r="K3" s="79"/>
      <c r="L3" s="80"/>
      <c r="M3" s="81" t="s">
        <v>15</v>
      </c>
      <c r="N3" s="86"/>
      <c r="O3" s="86"/>
      <c r="P3" s="86"/>
      <c r="Q3" s="86"/>
    </row>
    <row r="4" spans="1:17" ht="15.75" customHeight="1" x14ac:dyDescent="0.25">
      <c r="A4" s="88"/>
      <c r="B4" s="73"/>
      <c r="C4" s="77"/>
      <c r="D4" s="16" t="s">
        <v>6</v>
      </c>
      <c r="E4" s="16" t="s">
        <v>10</v>
      </c>
      <c r="F4" s="16" t="s">
        <v>12</v>
      </c>
      <c r="G4" s="17" t="s">
        <v>3</v>
      </c>
      <c r="H4" s="18" t="s">
        <v>7</v>
      </c>
      <c r="I4" s="19" t="s">
        <v>4</v>
      </c>
      <c r="J4" s="20" t="s">
        <v>8</v>
      </c>
      <c r="K4" s="21" t="s">
        <v>5</v>
      </c>
      <c r="L4" s="22" t="s">
        <v>9</v>
      </c>
      <c r="M4" s="23" t="s">
        <v>16</v>
      </c>
      <c r="N4" s="23" t="s">
        <v>17</v>
      </c>
      <c r="O4" s="23" t="s">
        <v>18</v>
      </c>
      <c r="P4" s="23" t="s">
        <v>19</v>
      </c>
      <c r="Q4" s="23" t="s">
        <v>20</v>
      </c>
    </row>
    <row r="5" spans="1:17" ht="15.6" x14ac:dyDescent="0.25">
      <c r="A5" s="39" t="s">
        <v>41</v>
      </c>
      <c r="B5" s="40" t="s">
        <v>30</v>
      </c>
      <c r="C5" s="27" t="s">
        <v>28</v>
      </c>
      <c r="D5" s="37">
        <f>IF(G5&gt;0,IF(I5&gt;0,P5+Q5,"Tid Saknas"),"Tid Saknas")</f>
        <v>103.9</v>
      </c>
      <c r="E5" s="5">
        <v>10</v>
      </c>
      <c r="F5" s="5"/>
      <c r="G5" s="28">
        <v>52.18</v>
      </c>
      <c r="H5" s="29"/>
      <c r="I5" s="30">
        <v>52.13</v>
      </c>
      <c r="J5" s="31"/>
      <c r="K5" s="32">
        <v>51.77</v>
      </c>
      <c r="L5" s="33"/>
      <c r="M5" s="23">
        <f t="shared" ref="M5:M20" si="0">IF(G5&gt;0,G5+3*H5,"")</f>
        <v>52.18</v>
      </c>
      <c r="N5" s="23">
        <f t="shared" ref="N5:N20" si="1">IF(I5&gt;0,I5+3*J5,"")</f>
        <v>52.13</v>
      </c>
      <c r="O5" s="23">
        <f t="shared" ref="O5:O20" si="2">IF(K5&gt;0,K5+3*L5,"")</f>
        <v>51.77</v>
      </c>
      <c r="P5" s="34">
        <f t="shared" ref="P5:P20" si="3">SMALL(M5:O5,1)</f>
        <v>51.77</v>
      </c>
      <c r="Q5" s="34">
        <f t="shared" ref="Q5:Q20" si="4">SMALL(M5:O5,2)</f>
        <v>52.13</v>
      </c>
    </row>
    <row r="6" spans="1:17" ht="15.6" x14ac:dyDescent="0.25">
      <c r="A6" s="39" t="s">
        <v>58</v>
      </c>
      <c r="B6" s="40" t="s">
        <v>36</v>
      </c>
      <c r="C6" s="27" t="s">
        <v>28</v>
      </c>
      <c r="D6" s="37">
        <f>IF(G6&gt;0,IF(I6&gt;0,P6+Q6,"Tid Saknas"),"Tid Saknas")</f>
        <v>115.34</v>
      </c>
      <c r="E6" s="5">
        <v>8</v>
      </c>
      <c r="F6" s="5"/>
      <c r="G6" s="28">
        <v>58.86</v>
      </c>
      <c r="H6" s="29"/>
      <c r="I6" s="30">
        <v>59.08</v>
      </c>
      <c r="J6" s="31"/>
      <c r="K6" s="32">
        <v>56.48</v>
      </c>
      <c r="L6" s="33"/>
      <c r="M6" s="23">
        <f t="shared" si="0"/>
        <v>58.86</v>
      </c>
      <c r="N6" s="23">
        <f t="shared" si="1"/>
        <v>59.08</v>
      </c>
      <c r="O6" s="23">
        <f t="shared" si="2"/>
        <v>56.48</v>
      </c>
      <c r="P6" s="34">
        <f t="shared" si="3"/>
        <v>56.48</v>
      </c>
      <c r="Q6" s="34">
        <f t="shared" si="4"/>
        <v>58.86</v>
      </c>
    </row>
    <row r="7" spans="1:17" ht="15.6" x14ac:dyDescent="0.25">
      <c r="A7" s="39" t="s">
        <v>64</v>
      </c>
      <c r="B7" s="40" t="s">
        <v>65</v>
      </c>
      <c r="C7" s="27" t="s">
        <v>28</v>
      </c>
      <c r="D7" s="37">
        <f>IF(G7&gt;0,IF(I7&gt;0,P7+Q7,"Tid Saknas"),"Tid Saknas")</f>
        <v>118.25999999999999</v>
      </c>
      <c r="E7" s="5">
        <v>6</v>
      </c>
      <c r="F7" s="5"/>
      <c r="G7" s="28">
        <v>65.959999999999994</v>
      </c>
      <c r="H7" s="29"/>
      <c r="I7" s="30">
        <v>62.48</v>
      </c>
      <c r="J7" s="31"/>
      <c r="K7" s="32">
        <v>55.78</v>
      </c>
      <c r="L7" s="33"/>
      <c r="M7" s="23">
        <f t="shared" si="0"/>
        <v>65.959999999999994</v>
      </c>
      <c r="N7" s="23">
        <f t="shared" si="1"/>
        <v>62.48</v>
      </c>
      <c r="O7" s="23">
        <f t="shared" si="2"/>
        <v>55.78</v>
      </c>
      <c r="P7" s="34">
        <f t="shared" si="3"/>
        <v>55.78</v>
      </c>
      <c r="Q7" s="34">
        <f t="shared" si="4"/>
        <v>62.48</v>
      </c>
    </row>
    <row r="8" spans="1:17" ht="15.6" x14ac:dyDescent="0.25">
      <c r="A8" s="39" t="s">
        <v>53</v>
      </c>
      <c r="B8" s="40" t="s">
        <v>23</v>
      </c>
      <c r="C8" s="27"/>
      <c r="D8" s="37">
        <f>IF(G8&gt;0,IF(I8&gt;0,P8+Q8,"Tid Saknas"),"Tid Saknas")</f>
        <v>110.89</v>
      </c>
      <c r="E8" s="5"/>
      <c r="F8" s="5">
        <v>10</v>
      </c>
      <c r="G8" s="28">
        <v>55.83</v>
      </c>
      <c r="H8" s="29"/>
      <c r="I8" s="30">
        <v>55.06</v>
      </c>
      <c r="J8" s="31"/>
      <c r="K8" s="32">
        <v>55.91</v>
      </c>
      <c r="L8" s="33"/>
      <c r="M8" s="23">
        <f t="shared" si="0"/>
        <v>55.83</v>
      </c>
      <c r="N8" s="23">
        <f t="shared" si="1"/>
        <v>55.06</v>
      </c>
      <c r="O8" s="23">
        <f t="shared" si="2"/>
        <v>55.91</v>
      </c>
      <c r="P8" s="34">
        <f t="shared" si="3"/>
        <v>55.06</v>
      </c>
      <c r="Q8" s="34">
        <f t="shared" si="4"/>
        <v>55.83</v>
      </c>
    </row>
    <row r="9" spans="1:17" ht="15.6" x14ac:dyDescent="0.25">
      <c r="A9" s="39" t="s">
        <v>54</v>
      </c>
      <c r="B9" s="40" t="s">
        <v>37</v>
      </c>
      <c r="C9" s="27"/>
      <c r="D9" s="37">
        <f>I9+K9</f>
        <v>112.47</v>
      </c>
      <c r="E9" s="5"/>
      <c r="F9" s="5">
        <v>8</v>
      </c>
      <c r="G9" s="28"/>
      <c r="H9" s="29"/>
      <c r="I9" s="30">
        <v>56.46</v>
      </c>
      <c r="J9" s="31"/>
      <c r="K9" s="32">
        <v>56.01</v>
      </c>
      <c r="L9" s="33"/>
      <c r="M9" s="23" t="str">
        <f t="shared" si="0"/>
        <v/>
      </c>
      <c r="N9" s="23">
        <f t="shared" si="1"/>
        <v>56.46</v>
      </c>
      <c r="O9" s="23">
        <f t="shared" si="2"/>
        <v>56.01</v>
      </c>
      <c r="P9" s="34">
        <f t="shared" si="3"/>
        <v>56.01</v>
      </c>
      <c r="Q9" s="34">
        <f t="shared" si="4"/>
        <v>56.46</v>
      </c>
    </row>
    <row r="10" spans="1:17" ht="15.6" x14ac:dyDescent="0.25">
      <c r="A10" s="39" t="s">
        <v>43</v>
      </c>
      <c r="B10" s="40" t="s">
        <v>33</v>
      </c>
      <c r="C10" s="27"/>
      <c r="D10" s="37">
        <f>I10+K10</f>
        <v>113.47999999999999</v>
      </c>
      <c r="E10" s="5"/>
      <c r="F10" s="5">
        <v>6</v>
      </c>
      <c r="G10" s="28"/>
      <c r="H10" s="29"/>
      <c r="I10" s="30">
        <v>57.41</v>
      </c>
      <c r="J10" s="31"/>
      <c r="K10" s="32">
        <v>56.07</v>
      </c>
      <c r="L10" s="33"/>
      <c r="M10" s="23" t="str">
        <f t="shared" si="0"/>
        <v/>
      </c>
      <c r="N10" s="23">
        <f t="shared" si="1"/>
        <v>57.41</v>
      </c>
      <c r="O10" s="23">
        <f t="shared" si="2"/>
        <v>56.07</v>
      </c>
      <c r="P10" s="34">
        <f t="shared" si="3"/>
        <v>56.07</v>
      </c>
      <c r="Q10" s="34">
        <f t="shared" si="4"/>
        <v>57.41</v>
      </c>
    </row>
    <row r="11" spans="1:17" ht="15.6" x14ac:dyDescent="0.25">
      <c r="A11" s="39" t="s">
        <v>66</v>
      </c>
      <c r="B11" s="40" t="s">
        <v>67</v>
      </c>
      <c r="C11" s="27"/>
      <c r="D11" s="37">
        <f>IF(G11&gt;0,IF(I11&gt;0,P11+Q11,"Tid Saknas"),"Tid Saknas")</f>
        <v>116.13</v>
      </c>
      <c r="E11" s="5"/>
      <c r="F11" s="5">
        <v>4</v>
      </c>
      <c r="G11" s="28">
        <v>59.28</v>
      </c>
      <c r="H11" s="29"/>
      <c r="I11" s="30">
        <v>57.66</v>
      </c>
      <c r="J11" s="31"/>
      <c r="K11" s="32">
        <v>58.47</v>
      </c>
      <c r="L11" s="33"/>
      <c r="M11" s="23">
        <f t="shared" si="0"/>
        <v>59.28</v>
      </c>
      <c r="N11" s="23">
        <f t="shared" si="1"/>
        <v>57.66</v>
      </c>
      <c r="O11" s="23">
        <f t="shared" si="2"/>
        <v>58.47</v>
      </c>
      <c r="P11" s="34">
        <f t="shared" si="3"/>
        <v>57.66</v>
      </c>
      <c r="Q11" s="34">
        <f t="shared" si="4"/>
        <v>58.47</v>
      </c>
    </row>
    <row r="12" spans="1:17" ht="15.6" x14ac:dyDescent="0.25">
      <c r="A12" s="39" t="s">
        <v>61</v>
      </c>
      <c r="B12" s="40" t="s">
        <v>26</v>
      </c>
      <c r="C12" s="27"/>
      <c r="D12" s="37">
        <f>IF(G12&gt;0,IF(I12&gt;0,P12+Q12,"Tid Saknas"),"Tid Saknas")</f>
        <v>116.47999999999999</v>
      </c>
      <c r="E12" s="5"/>
      <c r="F12" s="5">
        <v>3</v>
      </c>
      <c r="G12" s="28">
        <v>58.58</v>
      </c>
      <c r="H12" s="29"/>
      <c r="I12" s="30">
        <v>57.9</v>
      </c>
      <c r="J12" s="31"/>
      <c r="K12" s="32">
        <v>59.51</v>
      </c>
      <c r="L12" s="33"/>
      <c r="M12" s="23">
        <f t="shared" si="0"/>
        <v>58.58</v>
      </c>
      <c r="N12" s="23">
        <f t="shared" si="1"/>
        <v>57.9</v>
      </c>
      <c r="O12" s="23">
        <f t="shared" si="2"/>
        <v>59.51</v>
      </c>
      <c r="P12" s="34">
        <f t="shared" si="3"/>
        <v>57.9</v>
      </c>
      <c r="Q12" s="34">
        <f t="shared" si="4"/>
        <v>58.58</v>
      </c>
    </row>
    <row r="13" spans="1:17" ht="15.6" x14ac:dyDescent="0.25">
      <c r="A13" s="39" t="s">
        <v>52</v>
      </c>
      <c r="B13" s="40" t="s">
        <v>31</v>
      </c>
      <c r="C13" s="27"/>
      <c r="D13" s="37">
        <f>I13+K13</f>
        <v>119.25999999999999</v>
      </c>
      <c r="E13" s="5"/>
      <c r="F13" s="5">
        <v>2</v>
      </c>
      <c r="G13" s="28"/>
      <c r="H13" s="29"/>
      <c r="I13" s="30">
        <v>60.91</v>
      </c>
      <c r="J13" s="31"/>
      <c r="K13" s="32">
        <v>58.35</v>
      </c>
      <c r="L13" s="33"/>
      <c r="M13" s="23" t="str">
        <f t="shared" si="0"/>
        <v/>
      </c>
      <c r="N13" s="23">
        <f t="shared" si="1"/>
        <v>60.91</v>
      </c>
      <c r="O13" s="23">
        <f t="shared" si="2"/>
        <v>58.35</v>
      </c>
      <c r="P13" s="34">
        <f t="shared" si="3"/>
        <v>58.35</v>
      </c>
      <c r="Q13" s="34">
        <f t="shared" si="4"/>
        <v>60.91</v>
      </c>
    </row>
    <row r="14" spans="1:17" ht="15.6" x14ac:dyDescent="0.25">
      <c r="A14" s="39" t="s">
        <v>45</v>
      </c>
      <c r="B14" s="40" t="s">
        <v>25</v>
      </c>
      <c r="C14" s="27"/>
      <c r="D14" s="37">
        <f t="shared" ref="D14:D20" si="5">IF(G14&gt;0,IF(I14&gt;0,P14+Q14,"Tid Saknas"),"Tid Saknas")</f>
        <v>128.51</v>
      </c>
      <c r="E14" s="5"/>
      <c r="F14" s="5">
        <v>1</v>
      </c>
      <c r="G14" s="28">
        <v>65</v>
      </c>
      <c r="H14" s="29"/>
      <c r="I14" s="30">
        <v>64.38</v>
      </c>
      <c r="J14" s="31"/>
      <c r="K14" s="32">
        <v>64.13</v>
      </c>
      <c r="L14" s="33"/>
      <c r="M14" s="23">
        <f t="shared" si="0"/>
        <v>65</v>
      </c>
      <c r="N14" s="23">
        <f t="shared" si="1"/>
        <v>64.38</v>
      </c>
      <c r="O14" s="23">
        <f t="shared" si="2"/>
        <v>64.13</v>
      </c>
      <c r="P14" s="34">
        <f t="shared" si="3"/>
        <v>64.13</v>
      </c>
      <c r="Q14" s="34">
        <f t="shared" si="4"/>
        <v>64.38</v>
      </c>
    </row>
    <row r="15" spans="1:17" ht="15.6" x14ac:dyDescent="0.25">
      <c r="A15" s="24"/>
      <c r="B15" s="26"/>
      <c r="C15" s="27"/>
      <c r="D15" s="16" t="str">
        <f t="shared" si="5"/>
        <v>Tid Saknas</v>
      </c>
      <c r="E15" s="5"/>
      <c r="F15" s="5"/>
      <c r="G15" s="28"/>
      <c r="H15" s="29"/>
      <c r="I15" s="30"/>
      <c r="J15" s="31"/>
      <c r="K15" s="32"/>
      <c r="L15" s="33"/>
      <c r="M15" s="23" t="str">
        <f t="shared" si="0"/>
        <v/>
      </c>
      <c r="N15" s="23" t="str">
        <f t="shared" si="1"/>
        <v/>
      </c>
      <c r="O15" s="23" t="str">
        <f t="shared" si="2"/>
        <v/>
      </c>
      <c r="P15" s="34" t="e">
        <f t="shared" si="3"/>
        <v>#NUM!</v>
      </c>
      <c r="Q15" s="34" t="e">
        <f t="shared" si="4"/>
        <v>#NUM!</v>
      </c>
    </row>
    <row r="16" spans="1:17" ht="15.6" x14ac:dyDescent="0.25">
      <c r="A16" s="24"/>
      <c r="B16" s="26"/>
      <c r="C16" s="27"/>
      <c r="D16" s="16" t="str">
        <f t="shared" si="5"/>
        <v>Tid Saknas</v>
      </c>
      <c r="E16" s="5"/>
      <c r="F16" s="5"/>
      <c r="G16" s="28"/>
      <c r="H16" s="29"/>
      <c r="I16" s="30"/>
      <c r="J16" s="31"/>
      <c r="K16" s="32"/>
      <c r="L16" s="33"/>
      <c r="M16" s="23" t="str">
        <f t="shared" si="0"/>
        <v/>
      </c>
      <c r="N16" s="23" t="str">
        <f t="shared" si="1"/>
        <v/>
      </c>
      <c r="O16" s="23" t="str">
        <f t="shared" si="2"/>
        <v/>
      </c>
      <c r="P16" s="34" t="e">
        <f t="shared" si="3"/>
        <v>#NUM!</v>
      </c>
      <c r="Q16" s="34" t="e">
        <f t="shared" si="4"/>
        <v>#NUM!</v>
      </c>
    </row>
    <row r="17" spans="1:17" ht="15.6" x14ac:dyDescent="0.25">
      <c r="A17" s="24"/>
      <c r="B17" s="26"/>
      <c r="C17" s="27"/>
      <c r="D17" s="16" t="str">
        <f t="shared" si="5"/>
        <v>Tid Saknas</v>
      </c>
      <c r="E17" s="5"/>
      <c r="F17" s="5"/>
      <c r="G17" s="28"/>
      <c r="H17" s="29"/>
      <c r="I17" s="30"/>
      <c r="J17" s="31"/>
      <c r="K17" s="32"/>
      <c r="L17" s="33"/>
      <c r="M17" s="23" t="str">
        <f t="shared" si="0"/>
        <v/>
      </c>
      <c r="N17" s="23" t="str">
        <f t="shared" si="1"/>
        <v/>
      </c>
      <c r="O17" s="23" t="str">
        <f t="shared" si="2"/>
        <v/>
      </c>
      <c r="P17" s="34" t="e">
        <f t="shared" si="3"/>
        <v>#NUM!</v>
      </c>
      <c r="Q17" s="34" t="e">
        <f t="shared" si="4"/>
        <v>#NUM!</v>
      </c>
    </row>
    <row r="18" spans="1:17" ht="15.6" x14ac:dyDescent="0.25">
      <c r="A18" s="24"/>
      <c r="B18" s="26"/>
      <c r="C18" s="27"/>
      <c r="D18" s="16" t="str">
        <f t="shared" si="5"/>
        <v>Tid Saknas</v>
      </c>
      <c r="E18" s="6"/>
      <c r="F18" s="6"/>
      <c r="G18" s="28"/>
      <c r="H18" s="29"/>
      <c r="I18" s="30"/>
      <c r="J18" s="31"/>
      <c r="K18" s="32"/>
      <c r="L18" s="33"/>
      <c r="M18" s="23" t="str">
        <f t="shared" si="0"/>
        <v/>
      </c>
      <c r="N18" s="23" t="str">
        <f t="shared" si="1"/>
        <v/>
      </c>
      <c r="O18" s="23" t="str">
        <f t="shared" si="2"/>
        <v/>
      </c>
      <c r="P18" s="34" t="e">
        <f t="shared" si="3"/>
        <v>#NUM!</v>
      </c>
      <c r="Q18" s="34" t="e">
        <f t="shared" si="4"/>
        <v>#NUM!</v>
      </c>
    </row>
    <row r="19" spans="1:17" ht="15.6" x14ac:dyDescent="0.25">
      <c r="A19" s="24"/>
      <c r="B19" s="26"/>
      <c r="C19" s="27"/>
      <c r="D19" s="16" t="str">
        <f t="shared" si="5"/>
        <v>Tid Saknas</v>
      </c>
      <c r="E19" s="5"/>
      <c r="F19" s="5"/>
      <c r="G19" s="28"/>
      <c r="H19" s="29"/>
      <c r="I19" s="30"/>
      <c r="J19" s="31"/>
      <c r="K19" s="32"/>
      <c r="L19" s="33"/>
      <c r="M19" s="23" t="str">
        <f t="shared" si="0"/>
        <v/>
      </c>
      <c r="N19" s="23" t="str">
        <f t="shared" si="1"/>
        <v/>
      </c>
      <c r="O19" s="23" t="str">
        <f t="shared" si="2"/>
        <v/>
      </c>
      <c r="P19" s="34" t="e">
        <f t="shared" si="3"/>
        <v>#NUM!</v>
      </c>
      <c r="Q19" s="34" t="e">
        <f t="shared" si="4"/>
        <v>#NUM!</v>
      </c>
    </row>
    <row r="20" spans="1:17" ht="15.6" x14ac:dyDescent="0.25">
      <c r="A20" s="24"/>
      <c r="B20" s="26"/>
      <c r="C20" s="27"/>
      <c r="D20" s="16" t="str">
        <f t="shared" si="5"/>
        <v>Tid Saknas</v>
      </c>
      <c r="E20" s="5"/>
      <c r="F20" s="5"/>
      <c r="G20" s="28"/>
      <c r="H20" s="29"/>
      <c r="I20" s="30"/>
      <c r="J20" s="31"/>
      <c r="K20" s="32"/>
      <c r="L20" s="33"/>
      <c r="M20" s="23" t="str">
        <f t="shared" si="0"/>
        <v/>
      </c>
      <c r="N20" s="23" t="str">
        <f t="shared" si="1"/>
        <v/>
      </c>
      <c r="O20" s="23" t="str">
        <f t="shared" si="2"/>
        <v/>
      </c>
      <c r="P20" s="34" t="e">
        <f t="shared" si="3"/>
        <v>#NUM!</v>
      </c>
      <c r="Q20" s="34" t="e">
        <f t="shared" si="4"/>
        <v>#NUM!</v>
      </c>
    </row>
    <row r="21" spans="1:17" ht="16.2" thickBot="1" x14ac:dyDescent="0.3">
      <c r="B21" s="2"/>
      <c r="C21" s="11"/>
      <c r="D21" s="2"/>
      <c r="E21" s="2"/>
      <c r="F21" s="2"/>
      <c r="G21" s="2"/>
      <c r="H21" s="2"/>
      <c r="I21" s="2"/>
      <c r="J21" s="2"/>
    </row>
    <row r="22" spans="1:17" ht="66" customHeight="1" thickBot="1" x14ac:dyDescent="0.35">
      <c r="A22" s="8"/>
      <c r="B22" s="83" t="s">
        <v>14</v>
      </c>
      <c r="C22" s="84"/>
      <c r="D22" s="84"/>
      <c r="E22" s="84"/>
      <c r="F22" s="84"/>
      <c r="G22" s="84"/>
      <c r="H22" s="84"/>
      <c r="I22" s="84"/>
      <c r="J22" s="84"/>
      <c r="K22" s="84"/>
      <c r="L22" s="85"/>
      <c r="M22" s="35"/>
      <c r="N22" s="35"/>
      <c r="O22" s="35"/>
    </row>
    <row r="23" spans="1:17" ht="7.5" customHeight="1" x14ac:dyDescent="0.25"/>
    <row r="24" spans="1:17" ht="15.6" x14ac:dyDescent="0.3">
      <c r="B24" s="3"/>
      <c r="C24" s="12"/>
    </row>
    <row r="25" spans="1:17" ht="15.6" x14ac:dyDescent="0.3">
      <c r="D25" s="4"/>
    </row>
  </sheetData>
  <mergeCells count="6">
    <mergeCell ref="M3:Q3"/>
    <mergeCell ref="B3:B4"/>
    <mergeCell ref="A3:A4"/>
    <mergeCell ref="B22:L22"/>
    <mergeCell ref="G3:L3"/>
    <mergeCell ref="C3:C4"/>
  </mergeCells>
  <phoneticPr fontId="1" type="noConversion"/>
  <pageMargins left="0.75" right="0.75" top="1" bottom="1" header="0.5" footer="0.5"/>
  <pageSetup paperSize="9"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Poängsammanställning</vt:lpstr>
      <vt:lpstr>Sprintcup Lunda Maj</vt:lpstr>
      <vt:lpstr>Sprintcup Sala</vt:lpstr>
      <vt:lpstr>Poängräkning</vt:lpstr>
      <vt:lpstr>Gröndal 22 maj</vt:lpstr>
      <vt:lpstr>Malmby 13 juni</vt:lpstr>
      <vt:lpstr>'Gröndal 22 maj'!Print_Area</vt:lpstr>
      <vt:lpstr>'Malmby 13 juni'!Print_Area</vt:lpstr>
      <vt:lpstr>Poängsammanställning!Print_Area</vt:lpstr>
      <vt:lpstr>'Sprintcup Lunda Maj'!Print_Area</vt:lpstr>
      <vt:lpstr>'Sprintcup Sala'!Print_Area</vt:lpstr>
    </vt:vector>
  </TitlesOfParts>
  <Company>Bombardier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Karlsson</dc:creator>
  <cp:lastModifiedBy>ECKEMARK Andreas</cp:lastModifiedBy>
  <cp:lastPrinted>2012-05-04T15:30:36Z</cp:lastPrinted>
  <dcterms:created xsi:type="dcterms:W3CDTF">2006-09-07T14:58:18Z</dcterms:created>
  <dcterms:modified xsi:type="dcterms:W3CDTF">2026-06-08T05:17:30Z</dcterms:modified>
</cp:coreProperties>
</file>